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\"/>
    </mc:Choice>
  </mc:AlternateContent>
  <xr:revisionPtr revIDLastSave="0" documentId="13_ncr:1_{94170F8D-3846-49FA-A770-D60322645C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L28" i="2" l="1"/>
  <c r="K90" i="2"/>
  <c r="K89" i="2" l="1"/>
  <c r="L27" i="2"/>
  <c r="K74" i="2" l="1"/>
  <c r="K88" i="2"/>
  <c r="K87" i="2"/>
  <c r="L12" i="2"/>
  <c r="L26" i="2"/>
  <c r="L25" i="2"/>
  <c r="K86" i="2" l="1"/>
  <c r="L24" i="2"/>
  <c r="L23" i="2" l="1"/>
  <c r="K85" i="2"/>
  <c r="L22" i="2" l="1"/>
  <c r="K84" i="2"/>
  <c r="K83" i="2" l="1"/>
  <c r="L21" i="2"/>
  <c r="K82" i="2" l="1"/>
  <c r="L20" i="2"/>
  <c r="L19" i="2" l="1"/>
  <c r="K81" i="2"/>
  <c r="L18" i="2" l="1"/>
  <c r="K80" i="2"/>
  <c r="K79" i="2" l="1"/>
  <c r="L17" i="2"/>
  <c r="L16" i="2" l="1"/>
  <c r="K78" i="2"/>
  <c r="L15" i="2" l="1"/>
  <c r="K77" i="2"/>
  <c r="K76" i="2" l="1"/>
  <c r="L14" i="2" l="1"/>
  <c r="K73" i="2" l="1"/>
  <c r="L11" i="2"/>
  <c r="K13" i="42" l="1"/>
  <c r="G15" i="42" s="1"/>
  <c r="S101" i="3" s="1"/>
  <c r="B33" i="10" l="1"/>
  <c r="B101" i="2"/>
  <c r="K72" i="2" l="1"/>
  <c r="L10" i="2"/>
</calcChain>
</file>

<file path=xl/sharedStrings.xml><?xml version="1.0" encoding="utf-8"?>
<sst xmlns="http://schemas.openxmlformats.org/spreadsheetml/2006/main" count="16563" uniqueCount="89">
  <si>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</si>
  <si>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</si>
  <si>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</si>
  <si>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</si>
  <si>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</si>
  <si>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</si>
  <si>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</si>
  <si>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</si>
  <si>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</si>
  <si>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</si>
  <si>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</si>
  <si>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</si>
  <si>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</si>
  <si>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</si>
  <si>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</si>
  <si>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</si>
  <si>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</si>
  <si>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</si>
  <si>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</si>
  <si>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</si>
  <si>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</si>
  <si>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</si>
  <si>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</si>
  <si>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</si>
  <si>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</si>
  <si>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</si>
  <si>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</si>
  <si>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</si>
  <si>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</si>
  <si>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</si>
  <si>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</si>
  <si>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</si>
  <si>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</si>
  <si>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</si>
  <si>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</si>
  <si>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</si>
  <si>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</si>
  <si>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</si>
  <si>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</si>
  <si>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</si>
  <si>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</si>
  <si>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</si>
  <si>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</si>
  <si>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</si>
  <si>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</si>
  <si>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</si>
  <si>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</si>
  <si>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</si>
  <si>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</si>
  <si>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</si>
  <si>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</si>
  <si>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</si>
  <si>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</si>
  <si>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</si>
  <si>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</si>
  <si>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</si>
  <si>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</si>
  <si>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</si>
  <si>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</si>
  <si>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</si>
  <si>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</si>
  <si>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</si>
  <si>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</si>
  <si>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</si>
  <si>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</si>
  <si>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</si>
  <si>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</si>
  <si>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</si>
  <si>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</si>
  <si>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</si>
  <si>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</si>
  <si>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</si>
  <si>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</si>
  <si>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</si>
  <si>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</si>
  <si>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</si>
  <si>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</si>
  <si>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</si>
  <si>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</si>
  <si>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</si>
  <si>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</si>
  <si>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</si>
  <si>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</si>
  <si>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</si>
  <si>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</si>
  <si>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</si>
  <si>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</si>
  <si>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29 | Julho | 2022</t>
  </si>
  <si>
    <t>26 | Julho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</si>
</sst>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3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48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6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0" fontId="1" fillId="2" borderId="0" xfId="7" applyFill="1" applyBorder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0" fontId="52" fillId="0" borderId="29" xfId="0" applyFont="1" applyFill="1" applyBorder="1" applyAlignment="1">
      <alignment vertical="center"/>
    </xf>
    <xf numFmtId="0" fontId="52" fillId="0" borderId="30" xfId="0" applyFont="1" applyFill="1" applyBorder="1" applyAlignment="1">
      <alignment vertical="center"/>
    </xf>
    <xf numFmtId="0" fontId="52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vertical="center"/>
    </xf>
    <xf numFmtId="164" fontId="48" fillId="2" borderId="23" xfId="0" applyNumberFormat="1" applyFont="1" applyFill="1" applyBorder="1" applyAlignment="1">
      <alignment vertical="center"/>
    </xf>
    <xf numFmtId="0" fontId="1" fillId="2" borderId="23" xfId="0" applyFont="1" applyFill="1" applyBorder="1"/>
    <xf numFmtId="0" fontId="48" fillId="2" borderId="23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7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164" fontId="48" fillId="2" borderId="0" xfId="0" applyNumberFormat="1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center" vertic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8" fontId="48" fillId="2" borderId="23" xfId="0" applyNumberFormat="1" applyFont="1" applyFill="1" applyBorder="1" applyAlignment="1">
      <alignment horizontal="center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164" fontId="47" fillId="2" borderId="1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3" fillId="2" borderId="0" xfId="0" applyFont="1" applyFill="1" applyAlignment="1">
      <alignment horizontal="left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164" fontId="48" fillId="2" borderId="23" xfId="0" applyNumberFormat="1" applyFont="1" applyFill="1" applyBorder="1" applyAlignment="1">
      <alignment horizontal="right" vertical="center" indent="4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49" fillId="4" borderId="32" xfId="0" applyFont="1" applyFill="1" applyBorder="1" applyAlignment="1">
      <alignment horizontal="center" vertical="center" wrapText="1"/>
    </xf>
    <xf numFmtId="0" fontId="49" fillId="4" borderId="0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 wrapText="1"/>
    </xf>
    <xf numFmtId="0" fontId="49" fillId="4" borderId="33" xfId="0" applyFont="1" applyFill="1" applyBorder="1" applyAlignment="1">
      <alignment horizontal="center" vertical="center" wrapText="1"/>
    </xf>
    <xf numFmtId="0" fontId="49" fillId="4" borderId="35" xfId="0" applyFont="1" applyFill="1" applyBorder="1" applyAlignment="1">
      <alignment horizontal="center" vertical="center" wrapText="1"/>
    </xf>
    <xf numFmtId="0" fontId="49" fillId="4" borderId="34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556846</xdr:colOff>
      <xdr:row>7</xdr:row>
      <xdr:rowOff>53915</xdr:rowOff>
    </xdr:from>
    <xdr:to>
      <xdr:col>3</xdr:col>
      <xdr:colOff>2930769</xdr:colOff>
      <xdr:row>45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556846" y="2193377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JULHO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showGridLines="0" tabSelected="1" showWhiteSpace="0" view="pageBreakPreview" topLeftCell="A4" zoomScale="65" zoomScaleNormal="100" zoomScaleSheetLayoutView="65" zoomScalePageLayoutView="53" workbookViewId="0">
      <selection activeCell="H14" sqref="H14"/>
    </sheetView>
  </sheetViews>
  <sheetFormatPr defaultColWidth="5.7109375" defaultRowHeight="12.75"/>
  <cols>
    <col min="1" max="1" width="9.140625" style="1" customWidth="1"/>
    <col min="2" max="2" width="4.7109375" style="2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>
      <c r="B1" s="40"/>
      <c r="C1" s="40"/>
      <c r="D1" s="40"/>
    </row>
    <row r="2" spans="2:14" ht="30" customHeight="1">
      <c r="B2" s="39"/>
      <c r="C2" s="26"/>
      <c r="D2" s="2"/>
    </row>
    <row r="3" spans="2:14" ht="30" customHeight="1">
      <c r="B3" s="39"/>
      <c r="C3" s="26"/>
      <c r="D3" s="2"/>
    </row>
    <row r="4" spans="2:14" ht="27.95" customHeight="1">
      <c r="B4" s="39"/>
      <c r="C4" s="171"/>
      <c r="D4" s="171"/>
    </row>
    <row r="5" spans="2:14" ht="18" customHeight="1">
      <c r="B5" s="39"/>
      <c r="C5" s="172"/>
      <c r="D5" s="172"/>
    </row>
    <row r="6" spans="2:14" ht="18" customHeight="1">
      <c r="B6" s="39"/>
      <c r="C6" s="173"/>
      <c r="D6" s="173"/>
    </row>
    <row r="7" spans="2:14" ht="18" customHeight="1">
      <c r="B7" s="39"/>
      <c r="C7" s="173"/>
      <c r="D7" s="173"/>
    </row>
    <row r="8" spans="2:14" ht="20.100000000000001" customHeight="1">
      <c r="B8" s="39"/>
      <c r="C8" s="174"/>
      <c r="D8" s="174"/>
    </row>
    <row r="9" spans="2:14" ht="20.100000000000001" customHeight="1">
      <c r="B9" s="39"/>
      <c r="D9" s="6"/>
    </row>
    <row r="10" spans="2:14" ht="20.100000000000001" customHeight="1">
      <c r="B10" s="39"/>
      <c r="D10" s="6"/>
    </row>
    <row r="11" spans="2:14" ht="21.95" customHeight="1">
      <c r="B11" s="39"/>
      <c r="D11" s="6"/>
    </row>
    <row r="12" spans="2:14" ht="17.100000000000001" customHeight="1" thickBot="1">
      <c r="B12" s="39"/>
      <c r="D12" s="6"/>
    </row>
    <row r="13" spans="2:14" ht="20.100000000000001" customHeight="1" thickBot="1">
      <c r="B13" s="39"/>
      <c r="D13" s="6"/>
      <c r="G13" s="134" t="s">
        <v>86</v>
      </c>
      <c r="H13" s="135">
        <v>7</v>
      </c>
      <c r="I13" s="136">
        <v>2022</v>
      </c>
      <c r="J13" s="137"/>
      <c r="K13" s="138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julho | 2022</v>
      </c>
      <c r="L13" s="137"/>
      <c r="M13" s="137"/>
      <c r="N13" s="137"/>
    </row>
    <row r="14" spans="2:14" ht="20.100000000000001" customHeight="1">
      <c r="B14" s="39"/>
      <c r="D14" s="6"/>
    </row>
    <row r="15" spans="2:14" ht="20.100000000000001" customHeight="1">
      <c r="B15" s="39"/>
      <c r="D15" s="6"/>
      <c r="G15" s="138" t="str">
        <f>"Indicadores de Conjuntura  •"&amp;"  " &amp;Capa!K13</f>
        <v>Indicadores de Conjuntura  •  julho | 2022</v>
      </c>
    </row>
    <row r="16" spans="2:14" ht="20.100000000000001" customHeight="1">
      <c r="B16" s="39"/>
      <c r="D16" s="6"/>
    </row>
    <row r="17" spans="2:11" ht="20.100000000000001" customHeight="1">
      <c r="B17" s="39"/>
      <c r="D17" s="6"/>
    </row>
    <row r="18" spans="2:11" ht="20.100000000000001" customHeight="1">
      <c r="B18" s="39"/>
    </row>
    <row r="19" spans="2:11" ht="20.100000000000001" customHeight="1">
      <c r="B19" s="39"/>
      <c r="D19" s="6"/>
    </row>
    <row r="20" spans="2:11" ht="3.95" customHeight="1">
      <c r="B20" s="39"/>
      <c r="C20" s="27"/>
      <c r="D20" s="6"/>
    </row>
    <row r="21" spans="2:11" ht="99.95" customHeight="1">
      <c r="B21" s="175"/>
      <c r="C21" s="175"/>
      <c r="D21" s="175"/>
    </row>
    <row r="22" spans="2:11" ht="3.95" customHeight="1">
      <c r="B22" s="39"/>
      <c r="D22" s="25"/>
    </row>
    <row r="23" spans="2:11">
      <c r="B23" s="39"/>
    </row>
    <row r="24" spans="2:11">
      <c r="B24" s="39"/>
    </row>
    <row r="25" spans="2:11" ht="20.25">
      <c r="B25" s="39"/>
      <c r="D25" s="28"/>
      <c r="E25" s="28"/>
      <c r="F25" s="28"/>
      <c r="G25" s="28"/>
      <c r="H25" s="28"/>
      <c r="I25" s="28"/>
      <c r="J25" s="28"/>
      <c r="K25" s="28"/>
    </row>
    <row r="26" spans="2:11">
      <c r="B26" s="39"/>
    </row>
    <row r="27" spans="2:11">
      <c r="B27" s="39"/>
    </row>
    <row r="28" spans="2:11">
      <c r="B28" s="39"/>
    </row>
    <row r="29" spans="2:11">
      <c r="B29" s="39"/>
    </row>
    <row r="30" spans="2:11">
      <c r="B30" s="39"/>
    </row>
    <row r="31" spans="2:11">
      <c r="B31" s="39"/>
    </row>
    <row r="32" spans="2:11">
      <c r="B32" s="39"/>
    </row>
    <row r="33" spans="2:4">
      <c r="B33" s="39"/>
    </row>
    <row r="34" spans="2:4">
      <c r="B34" s="39"/>
      <c r="C34" s="29" t="s">
        <v>48</v>
      </c>
    </row>
    <row r="35" spans="2:4">
      <c r="B35" s="39"/>
    </row>
    <row r="36" spans="2:4">
      <c r="B36" s="39"/>
    </row>
    <row r="37" spans="2:4">
      <c r="B37" s="39"/>
    </row>
    <row r="38" spans="2:4">
      <c r="B38" s="39"/>
    </row>
    <row r="39" spans="2:4">
      <c r="B39" s="39"/>
      <c r="D39" s="29" t="s">
        <v>48</v>
      </c>
    </row>
    <row r="40" spans="2:4" ht="18">
      <c r="B40" s="39"/>
      <c r="C40" s="30"/>
    </row>
    <row r="41" spans="2:4">
      <c r="B41" s="39"/>
    </row>
    <row r="42" spans="2:4">
      <c r="B42" s="39"/>
    </row>
    <row r="43" spans="2:4">
      <c r="B43" s="39"/>
    </row>
    <row r="44" spans="2:4">
      <c r="B44" s="39"/>
    </row>
    <row r="45" spans="2:4">
      <c r="B45" s="39"/>
    </row>
    <row r="46" spans="2:4" s="25" customFormat="1" ht="26.1" customHeight="1">
      <c r="B46" s="170"/>
      <c r="C46" s="170"/>
      <c r="D46" s="170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98"/>
  <sheetViews>
    <sheetView showGridLines="0" view="pageBreakPreview" topLeftCell="A25" zoomScale="90" zoomScaleNormal="75" zoomScaleSheetLayoutView="90" workbookViewId="0">
      <selection activeCell="B48" sqref="B48"/>
    </sheetView>
  </sheetViews>
  <sheetFormatPr defaultRowHeight="12.75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>
      <c r="D4" s="31"/>
    </row>
    <row r="5" spans="4:4">
      <c r="D5" s="33"/>
    </row>
    <row r="6" spans="4:4">
      <c r="D6" s="33"/>
    </row>
    <row r="38" spans="2:8">
      <c r="B38" s="41" t="s">
        <v>52</v>
      </c>
      <c r="C38" s="42"/>
      <c r="D38" s="42"/>
      <c r="E38" s="42"/>
      <c r="F38" s="42"/>
      <c r="G38" s="42"/>
      <c r="H38" s="42"/>
    </row>
    <row r="39" spans="2:8">
      <c r="B39" s="43"/>
    </row>
    <row r="40" spans="2:8">
      <c r="B40" s="44" t="s">
        <v>53</v>
      </c>
    </row>
    <row r="41" spans="2:8">
      <c r="B41" s="45" t="s">
        <v>54</v>
      </c>
    </row>
    <row r="42" spans="2:8">
      <c r="B42" s="45"/>
    </row>
    <row r="43" spans="2:8">
      <c r="B43" s="44" t="s">
        <v>55</v>
      </c>
    </row>
    <row r="44" spans="2:8">
      <c r="B44" s="45" t="s">
        <v>87</v>
      </c>
    </row>
    <row r="45" spans="2:8">
      <c r="B45" s="45"/>
    </row>
    <row r="46" spans="2:8">
      <c r="B46" s="44" t="s">
        <v>56</v>
      </c>
      <c r="E46" s="35"/>
      <c r="F46" s="35"/>
    </row>
    <row r="47" spans="2:8">
      <c r="B47" s="45" t="s">
        <v>88</v>
      </c>
    </row>
    <row r="48" spans="2:8">
      <c r="B48" s="45"/>
    </row>
    <row r="49" spans="1:8">
      <c r="B49" s="44" t="s">
        <v>57</v>
      </c>
      <c r="E49" s="35"/>
      <c r="F49" s="35"/>
    </row>
    <row r="50" spans="1:8">
      <c r="B50" s="46" t="s">
        <v>58</v>
      </c>
      <c r="E50" s="35"/>
    </row>
    <row r="51" spans="1:8" ht="12.75" customHeight="1">
      <c r="B51" s="46" t="s">
        <v>47</v>
      </c>
    </row>
    <row r="52" spans="1:8">
      <c r="B52" s="46" t="s">
        <v>49</v>
      </c>
    </row>
    <row r="53" spans="1:8">
      <c r="B53" s="46" t="s">
        <v>50</v>
      </c>
    </row>
    <row r="54" spans="1:8">
      <c r="B54" s="46" t="s">
        <v>51</v>
      </c>
    </row>
    <row r="55" spans="1:8">
      <c r="B55" s="46" t="s">
        <v>59</v>
      </c>
    </row>
    <row r="56" spans="1:8">
      <c r="B56" s="46" t="s">
        <v>60</v>
      </c>
    </row>
    <row r="57" spans="1:8">
      <c r="B57" s="57" t="s">
        <v>69</v>
      </c>
    </row>
    <row r="59" spans="1:8">
      <c r="B59" s="47" t="s">
        <v>61</v>
      </c>
    </row>
    <row r="60" spans="1:8" ht="12.75" customHeight="1">
      <c r="B60" s="41"/>
      <c r="C60" s="41"/>
      <c r="D60" s="41"/>
      <c r="E60" s="41"/>
      <c r="F60" s="41"/>
      <c r="G60" s="41"/>
      <c r="H60" s="41"/>
    </row>
    <row r="61" spans="1:8" ht="12.75" customHeight="1">
      <c r="A61" s="34"/>
    </row>
    <row r="62" spans="1:8" ht="12.75" customHeight="1">
      <c r="A62" s="36"/>
    </row>
    <row r="63" spans="1:8" ht="12.75" customHeight="1">
      <c r="A63" s="36"/>
    </row>
    <row r="65" spans="1:2">
      <c r="A65" s="37"/>
    </row>
    <row r="66" spans="1:2">
      <c r="A66" s="48"/>
    </row>
    <row r="67" spans="1:2">
      <c r="A67" s="38"/>
    </row>
    <row r="68" spans="1:2">
      <c r="A68" s="38"/>
    </row>
    <row r="69" spans="1:2">
      <c r="A69" s="38"/>
    </row>
    <row r="70" spans="1:2">
      <c r="A70" s="37"/>
    </row>
    <row r="78" spans="1:2">
      <c r="B78" s="127"/>
    </row>
    <row r="79" spans="1:2">
      <c r="B79" s="127"/>
    </row>
    <row r="80" spans="1:2">
      <c r="B80" s="127"/>
    </row>
    <row r="81" spans="2:2">
      <c r="B81" s="127"/>
    </row>
    <row r="82" spans="2:2">
      <c r="B82" s="127"/>
    </row>
    <row r="83" spans="2:2">
      <c r="B83" s="127"/>
    </row>
    <row r="84" spans="2:2">
      <c r="B84" s="127"/>
    </row>
    <row r="85" spans="2:2">
      <c r="B85" s="127"/>
    </row>
    <row r="86" spans="2:2">
      <c r="B86" s="127"/>
    </row>
    <row r="87" spans="2:2">
      <c r="B87" s="127"/>
    </row>
    <row r="88" spans="2:2">
      <c r="B88" s="127"/>
    </row>
    <row r="89" spans="2:2">
      <c r="B89" s="127"/>
    </row>
    <row r="90" spans="2:2">
      <c r="B90" s="127"/>
    </row>
    <row r="91" spans="2:2">
      <c r="B91" s="127"/>
    </row>
    <row r="92" spans="2:2">
      <c r="B92" s="127"/>
    </row>
    <row r="93" spans="2:2">
      <c r="B93" s="127"/>
    </row>
    <row r="94" spans="2:2">
      <c r="B94" s="127"/>
    </row>
    <row r="95" spans="2:2">
      <c r="B95" s="127"/>
    </row>
    <row r="96" spans="2:2">
      <c r="B96" s="127"/>
    </row>
    <row r="97" spans="2:2">
      <c r="B97" s="127"/>
    </row>
    <row r="98" spans="2:2">
      <c r="B98" s="127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93"/>
  <sheetViews>
    <sheetView showGridLines="0" view="pageBreakPreview" topLeftCell="A28" zoomScale="65" zoomScaleNormal="100" zoomScaleSheetLayoutView="65" workbookViewId="0">
      <selection activeCell="B33" sqref="B33:D33"/>
    </sheetView>
  </sheetViews>
  <sheetFormatPr defaultColWidth="5.7109375" defaultRowHeight="12.75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/>
    <row r="2" spans="1:16384" ht="30" customHeight="1">
      <c r="B2" s="2"/>
    </row>
    <row r="3" spans="1:16384" ht="30" customHeight="1">
      <c r="A3" s="24" t="s">
        <v>46</v>
      </c>
      <c r="B3" s="176" t="s">
        <v>0</v>
      </c>
      <c r="C3" s="176"/>
      <c r="D3" s="176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>
      <c r="B4" s="177"/>
      <c r="C4" s="177"/>
    </row>
    <row r="5" spans="1:16384" ht="18" customHeight="1">
      <c r="B5" s="3"/>
    </row>
    <row r="6" spans="1:16384" ht="18" customHeight="1"/>
    <row r="7" spans="1:16384" ht="18" customHeight="1">
      <c r="B7" s="4"/>
    </row>
    <row r="8" spans="1:16384" ht="18" customHeight="1">
      <c r="B8" s="5"/>
    </row>
    <row r="9" spans="1:16384" ht="18" customHeight="1">
      <c r="B9" s="24"/>
    </row>
    <row r="10" spans="1:16384" ht="18" customHeight="1">
      <c r="B10" s="6"/>
    </row>
    <row r="11" spans="1:16384" ht="30.75" customHeight="1">
      <c r="B11" s="178" t="s">
        <v>62</v>
      </c>
      <c r="C11" s="178"/>
    </row>
    <row r="12" spans="1:16384" ht="24.95" customHeight="1">
      <c r="C12" s="49"/>
    </row>
    <row r="13" spans="1:16384" ht="39.950000000000003" customHeight="1">
      <c r="B13" s="50" t="s">
        <v>66</v>
      </c>
      <c r="C13" s="51" t="s">
        <v>63</v>
      </c>
      <c r="D13" s="52">
        <v>1</v>
      </c>
    </row>
    <row r="14" spans="1:16384" ht="39.950000000000003" customHeight="1">
      <c r="B14" s="50" t="s">
        <v>67</v>
      </c>
      <c r="C14" s="51" t="s">
        <v>64</v>
      </c>
      <c r="D14" s="52">
        <v>2</v>
      </c>
    </row>
    <row r="15" spans="1:16384" ht="39.950000000000003" customHeight="1">
      <c r="B15" s="50" t="s">
        <v>68</v>
      </c>
      <c r="C15" s="51" t="s">
        <v>65</v>
      </c>
      <c r="D15" s="52">
        <v>2</v>
      </c>
    </row>
    <row r="16" spans="1:16384" ht="39.950000000000003" customHeight="1">
      <c r="B16" s="50"/>
      <c r="C16" s="51"/>
      <c r="D16" s="52"/>
    </row>
    <row r="17" spans="2:4" ht="39.950000000000003" customHeight="1">
      <c r="B17" s="50"/>
      <c r="C17" s="51"/>
      <c r="D17" s="52"/>
    </row>
    <row r="18" spans="2:4" ht="39.950000000000003" customHeight="1">
      <c r="B18" s="50"/>
      <c r="C18" s="51"/>
      <c r="D18" s="52"/>
    </row>
    <row r="19" spans="2:4" ht="39.950000000000003" customHeight="1">
      <c r="B19" s="50"/>
      <c r="C19" s="51"/>
      <c r="D19" s="52"/>
    </row>
    <row r="20" spans="2:4" ht="39.950000000000003" customHeight="1">
      <c r="B20" s="50"/>
      <c r="C20" s="51"/>
      <c r="D20" s="52"/>
    </row>
    <row r="21" spans="2:4" ht="39.950000000000003" customHeight="1">
      <c r="B21" s="50"/>
      <c r="C21" s="51"/>
      <c r="D21" s="52"/>
    </row>
    <row r="22" spans="2:4" ht="24.95" customHeight="1">
      <c r="B22" s="53"/>
      <c r="C22" s="49"/>
    </row>
    <row r="23" spans="2:4" ht="18" customHeight="1">
      <c r="B23" s="54"/>
      <c r="C23" s="49"/>
    </row>
    <row r="24" spans="2:4" ht="18" customHeight="1">
      <c r="B24" s="54"/>
      <c r="C24" s="49"/>
    </row>
    <row r="25" spans="2:4" ht="18" customHeight="1">
      <c r="B25" s="54"/>
      <c r="C25" s="49"/>
    </row>
    <row r="26" spans="2:4" ht="18" customHeight="1">
      <c r="B26" s="54"/>
      <c r="C26" s="49"/>
    </row>
    <row r="27" spans="2:4" ht="18" customHeight="1">
      <c r="B27" s="49"/>
      <c r="C27" s="49"/>
    </row>
    <row r="28" spans="2:4" ht="18" customHeight="1">
      <c r="B28" s="49"/>
      <c r="C28" s="49"/>
    </row>
    <row r="29" spans="2:4" ht="18" customHeight="1">
      <c r="B29" s="49"/>
      <c r="C29" s="49"/>
    </row>
    <row r="30" spans="2:4" ht="18" customHeight="1">
      <c r="B30" s="49"/>
      <c r="C30" s="49"/>
    </row>
    <row r="31" spans="2:4" ht="18" customHeight="1">
      <c r="B31" s="49"/>
      <c r="C31" s="49"/>
    </row>
    <row r="32" spans="2:4" ht="18" customHeight="1"/>
    <row r="33" spans="2:14" ht="18" customHeight="1">
      <c r="B33" s="179" t="str">
        <f>Capa!$G$15</f>
        <v>Indicadores de Conjuntura  •  julho | 2022</v>
      </c>
      <c r="C33" s="179"/>
      <c r="D33" s="179"/>
    </row>
    <row r="34" spans="2:14" ht="18" customHeight="1"/>
    <row r="35" spans="2:14" ht="18" customHeight="1">
      <c r="B35" s="49"/>
      <c r="C35" s="49"/>
    </row>
    <row r="36" spans="2:14" ht="18" customHeight="1">
      <c r="B36" s="55"/>
      <c r="C36" s="49"/>
    </row>
    <row r="37" spans="2:14" ht="18" customHeight="1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>
      <c r="B76" s="126"/>
    </row>
    <row r="77" spans="2:2">
      <c r="B77" s="126"/>
    </row>
    <row r="78" spans="2:2">
      <c r="B78" s="126"/>
    </row>
    <row r="79" spans="2:2">
      <c r="B79" s="126"/>
    </row>
    <row r="80" spans="2:2">
      <c r="B80" s="126"/>
    </row>
    <row r="81" spans="2:2">
      <c r="B81" s="126"/>
    </row>
    <row r="82" spans="2:2">
      <c r="B82" s="126"/>
    </row>
    <row r="83" spans="2:2">
      <c r="B83" s="126"/>
    </row>
    <row r="84" spans="2:2">
      <c r="B84" s="126"/>
    </row>
    <row r="85" spans="2:2">
      <c r="B85" s="126"/>
    </row>
    <row r="86" spans="2:2">
      <c r="B86" s="126"/>
    </row>
    <row r="87" spans="2:2">
      <c r="B87" s="126"/>
    </row>
    <row r="88" spans="2:2">
      <c r="B88" s="126"/>
    </row>
    <row r="89" spans="2:2">
      <c r="B89" s="126"/>
    </row>
    <row r="90" spans="2:2">
      <c r="B90" s="126"/>
    </row>
    <row r="91" spans="2:2">
      <c r="B91" s="126"/>
    </row>
    <row r="92" spans="2:2">
      <c r="B92" s="126"/>
    </row>
    <row r="93" spans="2:2">
      <c r="B93" s="126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44"/>
  <sheetViews>
    <sheetView showGridLines="0" view="pageBreakPreview" topLeftCell="A67" zoomScale="65" zoomScaleNormal="75" zoomScaleSheetLayoutView="65" workbookViewId="0">
      <selection activeCell="B33" sqref="B33:D33"/>
    </sheetView>
  </sheetViews>
  <sheetFormatPr defaultRowHeight="12.75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2:12" s="67" customFormat="1" ht="3.95" customHeight="1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2:12" s="67" customFormat="1" ht="18" customHeight="1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>
      <c r="B5" s="125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>
      <c r="B7" s="186"/>
      <c r="C7" s="186"/>
      <c r="D7" s="204" t="s">
        <v>3</v>
      </c>
      <c r="E7" s="204"/>
      <c r="F7" s="204"/>
      <c r="G7" s="204"/>
      <c r="H7" s="204"/>
      <c r="I7" s="204"/>
      <c r="J7" s="204"/>
      <c r="K7" s="204"/>
      <c r="L7" s="205"/>
    </row>
    <row r="8" spans="2:12" ht="30" customHeight="1">
      <c r="B8" s="187"/>
      <c r="C8" s="187"/>
      <c r="D8" s="195" t="s">
        <v>76</v>
      </c>
      <c r="E8" s="195"/>
      <c r="F8" s="195" t="s">
        <v>4</v>
      </c>
      <c r="G8" s="195"/>
      <c r="H8" s="195" t="s">
        <v>77</v>
      </c>
      <c r="I8" s="195"/>
      <c r="J8" s="195" t="s">
        <v>78</v>
      </c>
      <c r="K8" s="195"/>
      <c r="L8" s="130" t="s">
        <v>5</v>
      </c>
    </row>
    <row r="9" spans="2:12" ht="26.1" customHeight="1">
      <c r="B9" s="188"/>
      <c r="C9" s="188"/>
      <c r="D9" s="131" t="s">
        <v>6</v>
      </c>
      <c r="E9" s="131" t="s">
        <v>7</v>
      </c>
      <c r="F9" s="131" t="s">
        <v>79</v>
      </c>
      <c r="G9" s="131" t="s">
        <v>7</v>
      </c>
      <c r="H9" s="131" t="s">
        <v>80</v>
      </c>
      <c r="I9" s="131" t="s">
        <v>7</v>
      </c>
      <c r="J9" s="131" t="s">
        <v>6</v>
      </c>
      <c r="K9" s="131" t="s">
        <v>7</v>
      </c>
      <c r="L9" s="132" t="s">
        <v>8</v>
      </c>
    </row>
    <row r="10" spans="2:12" ht="24" customHeight="1">
      <c r="B10" s="189">
        <v>2019</v>
      </c>
      <c r="C10" s="189"/>
      <c r="D10" s="128">
        <v>3365.25</v>
      </c>
      <c r="E10" s="84">
        <v>21.239687286090003</v>
      </c>
      <c r="F10" s="92">
        <v>63152.317085082999</v>
      </c>
      <c r="G10" s="129">
        <v>16.356103575506651</v>
      </c>
      <c r="H10" s="89">
        <v>21973.961268897401</v>
      </c>
      <c r="I10" s="84">
        <v>-2.8905315211343208</v>
      </c>
      <c r="J10" s="92">
        <v>5214.1400000000003</v>
      </c>
      <c r="K10" s="129">
        <v>10.201269372943301</v>
      </c>
      <c r="L10" s="95">
        <f>H10/F10*100</f>
        <v>34.795178202713636</v>
      </c>
    </row>
    <row r="11" spans="2:12" ht="24" customHeight="1">
      <c r="B11" s="189">
        <v>2020</v>
      </c>
      <c r="C11" s="189"/>
      <c r="D11" s="139">
        <v>3799.7</v>
      </c>
      <c r="E11" s="84">
        <v>12.909887824084375</v>
      </c>
      <c r="F11" s="92">
        <v>73420.200089390011</v>
      </c>
      <c r="G11" s="140">
        <v>16.258917294314699</v>
      </c>
      <c r="H11" s="89">
        <v>28629.005153565799</v>
      </c>
      <c r="I11" s="84">
        <v>30.28604539359112</v>
      </c>
      <c r="J11" s="92">
        <v>4898.3599999999997</v>
      </c>
      <c r="K11" s="140">
        <v>-6.056224036945701</v>
      </c>
      <c r="L11" s="95">
        <f>H11/F11*100</f>
        <v>38.993363023676899</v>
      </c>
    </row>
    <row r="12" spans="2:12" ht="24" customHeight="1">
      <c r="B12" s="189">
        <v>2021</v>
      </c>
      <c r="C12" s="189"/>
      <c r="D12" s="139">
        <v>4184.18</v>
      </c>
      <c r="E12" s="84">
        <v>10.118693581072202</v>
      </c>
      <c r="F12" s="92">
        <v>81499.025449934008</v>
      </c>
      <c r="G12" s="140">
        <v>11.003545823503513</v>
      </c>
      <c r="H12" s="89">
        <v>29002.6713662445</v>
      </c>
      <c r="I12" s="84">
        <v>1.3052015278713247</v>
      </c>
      <c r="J12" s="92">
        <v>5569.48</v>
      </c>
      <c r="K12" s="140">
        <v>13.700912142023046</v>
      </c>
      <c r="L12" s="95">
        <f>H12/F12*100</f>
        <v>35.586525367792582</v>
      </c>
    </row>
    <row r="13" spans="2:12" ht="24" customHeight="1">
      <c r="B13" s="185"/>
      <c r="C13" s="185"/>
      <c r="D13" s="85"/>
      <c r="E13" s="86"/>
      <c r="F13" s="93"/>
      <c r="G13" s="87"/>
      <c r="H13" s="90"/>
      <c r="I13" s="86"/>
      <c r="J13" s="93"/>
      <c r="K13" s="87"/>
      <c r="L13" s="96"/>
    </row>
    <row r="14" spans="2:12" ht="24" customHeight="1">
      <c r="B14" s="82">
        <v>21</v>
      </c>
      <c r="C14" s="83" t="s">
        <v>13</v>
      </c>
      <c r="D14" s="141">
        <v>3742.36</v>
      </c>
      <c r="E14" s="88">
        <v>6.8101320014270383</v>
      </c>
      <c r="F14" s="94">
        <v>72458.270738733001</v>
      </c>
      <c r="G14" s="142">
        <v>1.1875768351534921</v>
      </c>
      <c r="H14" s="91">
        <v>2326.1164029598999</v>
      </c>
      <c r="I14" s="88">
        <v>3.468690251005091</v>
      </c>
      <c r="J14" s="94">
        <v>4794.55</v>
      </c>
      <c r="K14" s="142">
        <v>-8.7105366877188395</v>
      </c>
      <c r="L14" s="97">
        <f t="shared" ref="L14" si="0">H14/F14*100</f>
        <v>3.2102841804592788</v>
      </c>
    </row>
    <row r="15" spans="2:12" ht="24" customHeight="1">
      <c r="B15" s="82"/>
      <c r="C15" s="83" t="s">
        <v>14</v>
      </c>
      <c r="D15" s="144">
        <v>3503.1</v>
      </c>
      <c r="E15" s="88">
        <v>6.774484583216478</v>
      </c>
      <c r="F15" s="94">
        <v>68270.174224707996</v>
      </c>
      <c r="G15" s="145">
        <v>1.8088222887252536</v>
      </c>
      <c r="H15" s="91">
        <v>2336.3801852269999</v>
      </c>
      <c r="I15" s="88">
        <v>-15.637706762005665</v>
      </c>
      <c r="J15" s="94">
        <v>4702.2</v>
      </c>
      <c r="K15" s="145">
        <v>-1.333059153581917</v>
      </c>
      <c r="L15" s="97">
        <f t="shared" ref="L15" si="1">H15/F15*100</f>
        <v>3.4222560755988654</v>
      </c>
    </row>
    <row r="16" spans="2:12" ht="24" customHeight="1">
      <c r="B16" s="82"/>
      <c r="C16" s="83" t="s">
        <v>15</v>
      </c>
      <c r="D16" s="146">
        <v>3642.74</v>
      </c>
      <c r="E16" s="88">
        <v>26.844300826653456</v>
      </c>
      <c r="F16" s="94">
        <v>71077.447844872993</v>
      </c>
      <c r="G16" s="147">
        <v>24.591964437596147</v>
      </c>
      <c r="H16" s="91">
        <v>3220.9635266275</v>
      </c>
      <c r="I16" s="88">
        <v>-31.327033720462339</v>
      </c>
      <c r="J16" s="94">
        <v>4929.6000000000004</v>
      </c>
      <c r="K16" s="147">
        <v>21.133786290867551</v>
      </c>
      <c r="L16" s="97">
        <f t="shared" ref="L16" si="2">H16/F16*100</f>
        <v>4.5316251839222961</v>
      </c>
    </row>
    <row r="17" spans="2:12" ht="24" customHeight="1">
      <c r="B17" s="82"/>
      <c r="C17" s="83" t="s">
        <v>16</v>
      </c>
      <c r="D17" s="148">
        <v>3741.76</v>
      </c>
      <c r="E17" s="88">
        <v>26.333133006057086</v>
      </c>
      <c r="F17" s="94">
        <v>74050.738451607001</v>
      </c>
      <c r="G17" s="149">
        <v>24.932217028795378</v>
      </c>
      <c r="H17" s="91">
        <v>2631.1520713179002</v>
      </c>
      <c r="I17" s="88">
        <v>2.7512736257041759</v>
      </c>
      <c r="J17" s="94">
        <v>5050.6899999999996</v>
      </c>
      <c r="K17" s="149">
        <v>17.891638539930611</v>
      </c>
      <c r="L17" s="97">
        <f t="shared" ref="L17" si="3">H17/F17*100</f>
        <v>3.5531746561006785</v>
      </c>
    </row>
    <row r="18" spans="2:12" ht="24" customHeight="1">
      <c r="B18" s="82"/>
      <c r="C18" s="83" t="s">
        <v>17</v>
      </c>
      <c r="D18" s="150">
        <v>3857.85</v>
      </c>
      <c r="E18" s="88">
        <v>23.150515700864773</v>
      </c>
      <c r="F18" s="94">
        <v>75209.464176310998</v>
      </c>
      <c r="G18" s="151">
        <v>23.754930887198512</v>
      </c>
      <c r="H18" s="91">
        <v>3002.1824054510002</v>
      </c>
      <c r="I18" s="88">
        <v>20.126380279341305</v>
      </c>
      <c r="J18" s="94">
        <v>5180.2</v>
      </c>
      <c r="K18" s="151">
        <v>19.615766504260289</v>
      </c>
      <c r="L18" s="97">
        <f t="shared" ref="L18" si="4">H18/F18*100</f>
        <v>3.9917614602506486</v>
      </c>
    </row>
    <row r="19" spans="2:12" ht="24" customHeight="1">
      <c r="B19" s="82"/>
      <c r="C19" s="83" t="s">
        <v>18</v>
      </c>
      <c r="D19" s="152">
        <v>3746.06</v>
      </c>
      <c r="E19" s="88">
        <v>18.626913881279993</v>
      </c>
      <c r="F19" s="94">
        <v>72940.179372895989</v>
      </c>
      <c r="G19" s="153">
        <v>19.229408291567207</v>
      </c>
      <c r="H19" s="91">
        <v>2177.2668024492004</v>
      </c>
      <c r="I19" s="88">
        <v>-17.141622465204577</v>
      </c>
      <c r="J19" s="94">
        <v>5034.99</v>
      </c>
      <c r="K19" s="153">
        <v>14.685724047605486</v>
      </c>
      <c r="L19" s="97">
        <f t="shared" ref="L19" si="5">H19/F19*100</f>
        <v>2.9850033564055862</v>
      </c>
    </row>
    <row r="20" spans="2:12" ht="24" customHeight="1">
      <c r="B20" s="82"/>
      <c r="C20" s="83" t="s">
        <v>19</v>
      </c>
      <c r="D20" s="154">
        <v>3758.17</v>
      </c>
      <c r="E20" s="88">
        <v>19.261551155115519</v>
      </c>
      <c r="F20" s="94">
        <v>73909.217229770002</v>
      </c>
      <c r="G20" s="155">
        <v>22.285075687395928</v>
      </c>
      <c r="H20" s="91">
        <v>2020.6595948192</v>
      </c>
      <c r="I20" s="88">
        <v>-7.7038461704176164</v>
      </c>
      <c r="J20" s="94">
        <v>5026.8999999999996</v>
      </c>
      <c r="K20" s="155">
        <v>17.018403936850234</v>
      </c>
      <c r="L20" s="97">
        <f t="shared" ref="L20" si="6">H20/F20*100</f>
        <v>2.7339750988531586</v>
      </c>
    </row>
    <row r="21" spans="2:12" ht="24" customHeight="1">
      <c r="B21" s="82"/>
      <c r="C21" s="83" t="s">
        <v>20</v>
      </c>
      <c r="D21" s="156">
        <v>4069.55</v>
      </c>
      <c r="E21" s="88">
        <v>28.898257305570162</v>
      </c>
      <c r="F21" s="94">
        <v>79823.358371610986</v>
      </c>
      <c r="G21" s="157">
        <v>29.195874884697904</v>
      </c>
      <c r="H21" s="91">
        <v>1604.1148591195999</v>
      </c>
      <c r="I21" s="88">
        <v>17.677583430322041</v>
      </c>
      <c r="J21" s="94">
        <v>5417.1</v>
      </c>
      <c r="K21" s="157">
        <v>25.947436457819919</v>
      </c>
      <c r="L21" s="97">
        <f t="shared" ref="L21" si="7">H21/F21*100</f>
        <v>2.0095807691425072</v>
      </c>
    </row>
    <row r="22" spans="2:12" ht="24" customHeight="1">
      <c r="B22" s="82"/>
      <c r="C22" s="83" t="s">
        <v>9</v>
      </c>
      <c r="D22" s="158">
        <v>4037.63</v>
      </c>
      <c r="E22" s="88">
        <v>32.79100437743989</v>
      </c>
      <c r="F22" s="94">
        <v>78693.159439281997</v>
      </c>
      <c r="G22" s="159">
        <v>32.169315759810992</v>
      </c>
      <c r="H22" s="91">
        <v>2406.2830548226998</v>
      </c>
      <c r="I22" s="88">
        <v>48.647442677573657</v>
      </c>
      <c r="J22" s="94">
        <v>5460.8</v>
      </c>
      <c r="K22" s="159">
        <v>34.270301104985968</v>
      </c>
      <c r="L22" s="97">
        <f t="shared" ref="L22" si="8">H22/F22*100</f>
        <v>3.0578046071200604</v>
      </c>
    </row>
    <row r="23" spans="2:12" ht="24" customHeight="1">
      <c r="B23" s="82"/>
      <c r="C23" s="83" t="s">
        <v>10</v>
      </c>
      <c r="D23" s="160">
        <v>4331.7299999999996</v>
      </c>
      <c r="E23" s="88">
        <v>41.632008474908758</v>
      </c>
      <c r="F23" s="94">
        <v>84227.699525963006</v>
      </c>
      <c r="G23" s="161">
        <v>42.270343483150732</v>
      </c>
      <c r="H23" s="91">
        <v>2747.8823160561001</v>
      </c>
      <c r="I23" s="88">
        <v>57.77940483853066</v>
      </c>
      <c r="J23" s="94">
        <v>5732</v>
      </c>
      <c r="K23" s="161">
        <v>45.293425802003483</v>
      </c>
      <c r="L23" s="97">
        <f t="shared" ref="L23" si="9">H23/F23*100</f>
        <v>3.2624449338178483</v>
      </c>
    </row>
    <row r="24" spans="2:12" ht="24" customHeight="1">
      <c r="B24" s="82"/>
      <c r="C24" s="83" t="s">
        <v>11</v>
      </c>
      <c r="D24" s="162">
        <v>4142.7700000000004</v>
      </c>
      <c r="E24" s="88">
        <v>21.167283309691285</v>
      </c>
      <c r="F24" s="94">
        <v>80998.893199161015</v>
      </c>
      <c r="G24" s="163">
        <v>21.455367987774764</v>
      </c>
      <c r="H24" s="91">
        <v>2638.4831576051001</v>
      </c>
      <c r="I24" s="88">
        <v>14.30678248362678</v>
      </c>
      <c r="J24" s="94">
        <v>5433.1</v>
      </c>
      <c r="K24" s="163">
        <v>17.990314244141857</v>
      </c>
      <c r="L24" s="97">
        <f t="shared" ref="L24" si="10">H24/F24*100</f>
        <v>3.2574311245433529</v>
      </c>
    </row>
    <row r="25" spans="2:12" ht="24" customHeight="1">
      <c r="B25" s="133"/>
      <c r="C25" s="167" t="s">
        <v>12</v>
      </c>
      <c r="D25" s="168">
        <v>4184.18</v>
      </c>
      <c r="E25" s="86">
        <v>10.118693581072202</v>
      </c>
      <c r="F25" s="93">
        <v>81499.025449934008</v>
      </c>
      <c r="G25" s="169">
        <v>11.003545823503513</v>
      </c>
      <c r="H25" s="90">
        <v>1891.1869897893</v>
      </c>
      <c r="I25" s="86">
        <v>-6.0250291116451642</v>
      </c>
      <c r="J25" s="93">
        <v>5569.48</v>
      </c>
      <c r="K25" s="169">
        <v>13.700912142023046</v>
      </c>
      <c r="L25" s="96">
        <f t="shared" ref="L25" si="11">H25/F25*100</f>
        <v>2.3205025819002985</v>
      </c>
    </row>
    <row r="26" spans="2:12" ht="24" customHeight="1">
      <c r="B26" s="82">
        <v>22</v>
      </c>
      <c r="C26" s="83" t="s">
        <v>13</v>
      </c>
      <c r="D26" s="162">
        <v>4048.4</v>
      </c>
      <c r="E26" s="88">
        <v>8.1777274233371333</v>
      </c>
      <c r="F26" s="94">
        <v>79260.168857126991</v>
      </c>
      <c r="G26" s="163">
        <v>9.3873315620793605</v>
      </c>
      <c r="H26" s="91">
        <v>2477.5145042938998</v>
      </c>
      <c r="I26" s="88">
        <v>6.5086210277934153</v>
      </c>
      <c r="J26" s="94">
        <v>5564.4</v>
      </c>
      <c r="K26" s="163">
        <v>16.056772794109975</v>
      </c>
      <c r="L26" s="97">
        <f t="shared" ref="L26" si="12">H26/F26*100</f>
        <v>3.1258001844026153</v>
      </c>
    </row>
    <row r="27" spans="2:12" ht="24" customHeight="1">
      <c r="B27" s="82"/>
      <c r="C27" s="83" t="s">
        <v>14</v>
      </c>
      <c r="D27" s="162">
        <v>4097.72</v>
      </c>
      <c r="E27" s="88">
        <v>16.974108646627272</v>
      </c>
      <c r="F27" s="94">
        <v>80039.733525121002</v>
      </c>
      <c r="G27" s="163">
        <v>17.239679602507053</v>
      </c>
      <c r="H27" s="91">
        <v>3103.1630732368999</v>
      </c>
      <c r="I27" s="88">
        <v>32.81926857873092</v>
      </c>
      <c r="J27" s="94">
        <v>5563.1</v>
      </c>
      <c r="K27" s="163">
        <v>18.308451363191701</v>
      </c>
      <c r="L27" s="97">
        <f t="shared" ref="L27" si="13">H27/F27*100</f>
        <v>3.8770282415582398</v>
      </c>
    </row>
    <row r="28" spans="2:12" ht="24" customHeight="1">
      <c r="B28" s="82"/>
      <c r="C28" s="83" t="s">
        <v>15</v>
      </c>
      <c r="D28" s="162">
        <v>4426.9799999999996</v>
      </c>
      <c r="E28" s="88">
        <v>21.528849162992692</v>
      </c>
      <c r="F28" s="94">
        <v>86502.870296463996</v>
      </c>
      <c r="G28" s="163">
        <v>21.702273955104712</v>
      </c>
      <c r="H28" s="91">
        <v>4182.3146321931999</v>
      </c>
      <c r="I28" s="88">
        <v>29.846693314539952</v>
      </c>
      <c r="J28" s="94">
        <v>6036.97</v>
      </c>
      <c r="K28" s="163">
        <v>22.463688737422906</v>
      </c>
      <c r="L28" s="97">
        <f t="shared" ref="L28" si="14">H28/F28*100</f>
        <v>4.8348853834092509</v>
      </c>
    </row>
    <row r="29" spans="2:12" ht="24" customHeight="1">
      <c r="B29" s="82"/>
      <c r="C29" s="83" t="s">
        <v>16</v>
      </c>
      <c r="D29" s="162">
        <v>4378.1099999999997</v>
      </c>
      <c r="E29" s="88">
        <v>17.006702728127919</v>
      </c>
      <c r="F29" s="94">
        <v>84741.184113468989</v>
      </c>
      <c r="G29" s="163">
        <v>14.436649634288678</v>
      </c>
      <c r="H29" s="91">
        <v>2990.3451433157002</v>
      </c>
      <c r="I29" s="88">
        <v>13.651551193614054</v>
      </c>
      <c r="J29" s="94">
        <v>5930.01</v>
      </c>
      <c r="K29" s="163">
        <v>17.409898449518792</v>
      </c>
      <c r="L29" s="97">
        <f t="shared" ref="L29" si="15">H29/F29*100</f>
        <v>3.5287979211048182</v>
      </c>
    </row>
    <row r="30" spans="2:12" ht="24" customHeight="1">
      <c r="B30" s="82"/>
      <c r="C30" s="83" t="s">
        <v>17</v>
      </c>
      <c r="D30" s="162">
        <v>4600.3999999999996</v>
      </c>
      <c r="E30" s="88">
        <v>19.24776753891415</v>
      </c>
      <c r="F30" s="94">
        <v>87070.802460427003</v>
      </c>
      <c r="G30" s="163">
        <v>15.771071385789792</v>
      </c>
      <c r="H30" s="91">
        <v>3444.6024485858998</v>
      </c>
      <c r="I30" s="88">
        <v>14.736614348668709</v>
      </c>
      <c r="J30" s="94">
        <v>6257.5</v>
      </c>
      <c r="K30" s="163">
        <v>20.796494343847737</v>
      </c>
      <c r="L30" s="97">
        <f t="shared" ref="L30" si="16">H30/F30*100</f>
        <v>3.9560936057198326</v>
      </c>
    </row>
    <row r="31" spans="2:12" ht="24" customHeight="1">
      <c r="B31" s="82"/>
      <c r="C31" s="83" t="s">
        <v>18</v>
      </c>
      <c r="D31" s="162">
        <v>4507.67</v>
      </c>
      <c r="E31" s="88">
        <v>20.330961063090292</v>
      </c>
      <c r="F31" s="94">
        <v>84660.585852419012</v>
      </c>
      <c r="G31" s="163">
        <v>16.068518860646286</v>
      </c>
      <c r="H31" s="91">
        <v>3020.0877937164</v>
      </c>
      <c r="I31" s="88">
        <v>38.710046482089979</v>
      </c>
      <c r="J31" s="94">
        <v>6044.64</v>
      </c>
      <c r="K31" s="163">
        <v>20.052671405504285</v>
      </c>
      <c r="L31" s="97">
        <f t="shared" ref="L31" si="17">H31/F31*100</f>
        <v>3.5672890322080222</v>
      </c>
    </row>
    <row r="32" spans="2:12" ht="2.1" customHeight="1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>
      <c r="B33" s="74" t="s">
        <v>73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>
      <c r="B34" s="77" t="s">
        <v>74</v>
      </c>
      <c r="C34" s="77"/>
      <c r="E34" s="79"/>
    </row>
    <row r="35" spans="2:12" ht="18" customHeight="1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>
      <c r="B67" s="125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>
      <c r="B69" s="186"/>
      <c r="C69" s="186"/>
      <c r="D69" s="204" t="s">
        <v>22</v>
      </c>
      <c r="E69" s="204"/>
      <c r="F69" s="204"/>
      <c r="G69" s="204"/>
      <c r="H69" s="204"/>
      <c r="I69" s="204"/>
      <c r="J69" s="204"/>
      <c r="K69" s="204"/>
      <c r="L69" s="205"/>
    </row>
    <row r="70" spans="2:12" ht="30" customHeight="1">
      <c r="B70" s="187"/>
      <c r="C70" s="187"/>
      <c r="D70" s="195" t="s">
        <v>23</v>
      </c>
      <c r="E70" s="195"/>
      <c r="F70" s="195"/>
      <c r="G70" s="195" t="s">
        <v>81</v>
      </c>
      <c r="H70" s="195"/>
      <c r="I70" s="195"/>
      <c r="J70" s="195"/>
      <c r="K70" s="195" t="s">
        <v>5</v>
      </c>
      <c r="L70" s="196"/>
    </row>
    <row r="71" spans="2:12" ht="26.1" customHeight="1">
      <c r="B71" s="188"/>
      <c r="C71" s="188"/>
      <c r="D71" s="193" t="s">
        <v>79</v>
      </c>
      <c r="E71" s="193"/>
      <c r="F71" s="131" t="s">
        <v>7</v>
      </c>
      <c r="G71" s="192" t="s">
        <v>82</v>
      </c>
      <c r="H71" s="192"/>
      <c r="I71" s="192"/>
      <c r="J71" s="131" t="s">
        <v>7</v>
      </c>
      <c r="K71" s="193" t="s">
        <v>8</v>
      </c>
      <c r="L71" s="194"/>
    </row>
    <row r="72" spans="2:12" ht="24" customHeight="1">
      <c r="B72" s="189">
        <v>2019</v>
      </c>
      <c r="C72" s="189"/>
      <c r="D72" s="197">
        <v>138181.921030506</v>
      </c>
      <c r="E72" s="198" t="s">
        <v>24</v>
      </c>
      <c r="F72" s="84">
        <v>0.90287982294690039</v>
      </c>
      <c r="G72" s="199">
        <v>967.38515160369991</v>
      </c>
      <c r="H72" s="199"/>
      <c r="I72" s="199"/>
      <c r="J72" s="129">
        <v>-22.652547137401658</v>
      </c>
      <c r="K72" s="200">
        <f>G72/D72*100</f>
        <v>0.70008083864323556</v>
      </c>
      <c r="L72" s="201"/>
    </row>
    <row r="73" spans="2:12" ht="24" customHeight="1">
      <c r="B73" s="189">
        <v>2020</v>
      </c>
      <c r="C73" s="189"/>
      <c r="D73" s="197">
        <v>156604.98518541901</v>
      </c>
      <c r="E73" s="198" t="s">
        <v>24</v>
      </c>
      <c r="F73" s="84">
        <v>13.332470715069732</v>
      </c>
      <c r="G73" s="199">
        <v>539.57671661059999</v>
      </c>
      <c r="H73" s="199"/>
      <c r="I73" s="199"/>
      <c r="J73" s="140">
        <v>-44.223175669369418</v>
      </c>
      <c r="K73" s="200">
        <f>G73/D73*100</f>
        <v>0.34454632205465596</v>
      </c>
      <c r="L73" s="201"/>
    </row>
    <row r="74" spans="2:12" ht="24" customHeight="1">
      <c r="B74" s="189">
        <v>2021</v>
      </c>
      <c r="C74" s="189"/>
      <c r="D74" s="197">
        <v>132827.22368296</v>
      </c>
      <c r="E74" s="198" t="s">
        <v>24</v>
      </c>
      <c r="F74" s="84">
        <v>-15.183272406243219</v>
      </c>
      <c r="G74" s="199">
        <v>426.05826238500009</v>
      </c>
      <c r="H74" s="199"/>
      <c r="I74" s="199"/>
      <c r="J74" s="140">
        <v>-21.038427109804946</v>
      </c>
      <c r="K74" s="200">
        <f>G74/D74*100</f>
        <v>0.3207612495176001</v>
      </c>
      <c r="L74" s="201"/>
    </row>
    <row r="75" spans="2:12" ht="24" customHeight="1">
      <c r="B75" s="211"/>
      <c r="C75" s="211"/>
      <c r="D75" s="212"/>
      <c r="E75" s="213"/>
      <c r="F75" s="101"/>
      <c r="G75" s="214"/>
      <c r="H75" s="214"/>
      <c r="I75" s="214"/>
      <c r="J75" s="102"/>
      <c r="K75" s="215"/>
      <c r="L75" s="216"/>
    </row>
    <row r="76" spans="2:12" ht="24" customHeight="1">
      <c r="B76" s="82">
        <v>21</v>
      </c>
      <c r="C76" s="83" t="s">
        <v>13</v>
      </c>
      <c r="D76" s="180">
        <v>142212.84264482901</v>
      </c>
      <c r="E76" s="181"/>
      <c r="F76" s="88">
        <v>-4.8471839887520467</v>
      </c>
      <c r="G76" s="182">
        <v>34.158182740900003</v>
      </c>
      <c r="H76" s="182"/>
      <c r="I76" s="182"/>
      <c r="J76" s="143">
        <v>-45.283194300996179</v>
      </c>
      <c r="K76" s="183">
        <f t="shared" ref="K76" si="18">G76/D76*100</f>
        <v>2.4019056300146339E-2</v>
      </c>
      <c r="L76" s="184"/>
    </row>
    <row r="77" spans="2:12" ht="24" customHeight="1">
      <c r="B77" s="82"/>
      <c r="C77" s="83" t="s">
        <v>25</v>
      </c>
      <c r="D77" s="180">
        <v>157565.62243534101</v>
      </c>
      <c r="E77" s="181"/>
      <c r="F77" s="88">
        <v>4.0595077022511195</v>
      </c>
      <c r="G77" s="182">
        <v>46.303042688500007</v>
      </c>
      <c r="H77" s="182"/>
      <c r="I77" s="182"/>
      <c r="J77" s="145">
        <v>-37.079558490807287</v>
      </c>
      <c r="K77" s="183">
        <f t="shared" ref="K77" si="19">G77/D77*100</f>
        <v>2.9386513360489551E-2</v>
      </c>
      <c r="L77" s="184"/>
    </row>
    <row r="78" spans="2:12" ht="24" customHeight="1">
      <c r="B78" s="82"/>
      <c r="C78" s="83" t="s">
        <v>15</v>
      </c>
      <c r="D78" s="180">
        <v>158205.69175062102</v>
      </c>
      <c r="E78" s="181"/>
      <c r="F78" s="88">
        <v>7.1820210585679556</v>
      </c>
      <c r="G78" s="182">
        <v>45.543092753300002</v>
      </c>
      <c r="H78" s="182"/>
      <c r="I78" s="182"/>
      <c r="J78" s="147">
        <v>-23.867760407354645</v>
      </c>
      <c r="K78" s="183">
        <f t="shared" ref="K78" si="20">G78/D78*100</f>
        <v>2.8787265647236888E-2</v>
      </c>
      <c r="L78" s="184"/>
    </row>
    <row r="79" spans="2:12" ht="24" customHeight="1">
      <c r="B79" s="82"/>
      <c r="C79" s="83" t="s">
        <v>16</v>
      </c>
      <c r="D79" s="180">
        <v>150864.156019949</v>
      </c>
      <c r="E79" s="181"/>
      <c r="F79" s="88">
        <v>-0.49986594314070931</v>
      </c>
      <c r="G79" s="182">
        <v>44.996415211700004</v>
      </c>
      <c r="H79" s="182"/>
      <c r="I79" s="182"/>
      <c r="J79" s="149">
        <v>38.89929664457803</v>
      </c>
      <c r="K79" s="183">
        <f t="shared" ref="K79" si="21">G79/D79*100</f>
        <v>2.9825782610516216E-2</v>
      </c>
      <c r="L79" s="184"/>
    </row>
    <row r="80" spans="2:12" ht="24" customHeight="1">
      <c r="B80" s="82"/>
      <c r="C80" s="83" t="s">
        <v>17</v>
      </c>
      <c r="D80" s="180">
        <v>150330.598793663</v>
      </c>
      <c r="E80" s="181"/>
      <c r="F80" s="88">
        <v>-2.4715881575510523</v>
      </c>
      <c r="G80" s="182">
        <v>50.511092656999999</v>
      </c>
      <c r="H80" s="182"/>
      <c r="I80" s="182"/>
      <c r="J80" s="151">
        <v>119.50479303312203</v>
      </c>
      <c r="K80" s="183">
        <f t="shared" ref="K80" si="22">G80/D80*100</f>
        <v>3.3600007624747942E-2</v>
      </c>
      <c r="L80" s="184"/>
    </row>
    <row r="81" spans="2:12" ht="24" customHeight="1">
      <c r="B81" s="82"/>
      <c r="C81" s="83" t="s">
        <v>18</v>
      </c>
      <c r="D81" s="180">
        <v>150030.565158368</v>
      </c>
      <c r="E81" s="181"/>
      <c r="F81" s="88">
        <v>0.82058432942844206</v>
      </c>
      <c r="G81" s="182">
        <v>34.239740449000003</v>
      </c>
      <c r="H81" s="182"/>
      <c r="I81" s="182"/>
      <c r="J81" s="153">
        <v>-22.649948683267585</v>
      </c>
      <c r="K81" s="183">
        <f t="shared" ref="K81" si="23">G81/D81*100</f>
        <v>2.2821843277639798E-2</v>
      </c>
      <c r="L81" s="184"/>
    </row>
    <row r="82" spans="2:12" ht="24" customHeight="1">
      <c r="B82" s="82"/>
      <c r="C82" s="83" t="s">
        <v>19</v>
      </c>
      <c r="D82" s="180">
        <v>150203.530719781</v>
      </c>
      <c r="E82" s="181"/>
      <c r="F82" s="88">
        <v>-1.196054254122958</v>
      </c>
      <c r="G82" s="182">
        <v>31.188596472499999</v>
      </c>
      <c r="H82" s="182"/>
      <c r="I82" s="182"/>
      <c r="J82" s="155">
        <v>-15.841750399537947</v>
      </c>
      <c r="K82" s="183">
        <f t="shared" ref="K82" si="24">G82/D82*100</f>
        <v>2.0764223266286127E-2</v>
      </c>
      <c r="L82" s="184"/>
    </row>
    <row r="83" spans="2:12" ht="24" customHeight="1">
      <c r="B83" s="82"/>
      <c r="C83" s="83" t="s">
        <v>20</v>
      </c>
      <c r="D83" s="180">
        <v>122973.78946384801</v>
      </c>
      <c r="E83" s="181"/>
      <c r="F83" s="88">
        <v>-20.092905248027705</v>
      </c>
      <c r="G83" s="182">
        <v>28.713931186999996</v>
      </c>
      <c r="H83" s="182"/>
      <c r="I83" s="182"/>
      <c r="J83" s="157">
        <v>-15.835906399255716</v>
      </c>
      <c r="K83" s="183">
        <f t="shared" ref="K83" si="25">G83/D83*100</f>
        <v>2.3349635163874782E-2</v>
      </c>
      <c r="L83" s="184"/>
    </row>
    <row r="84" spans="2:12" ht="24" customHeight="1">
      <c r="B84" s="82"/>
      <c r="C84" s="83" t="s">
        <v>9</v>
      </c>
      <c r="D84" s="180">
        <v>121313.86375453901</v>
      </c>
      <c r="E84" s="181"/>
      <c r="F84" s="88">
        <v>-21.686839182674579</v>
      </c>
      <c r="G84" s="182">
        <v>26.955163064400001</v>
      </c>
      <c r="H84" s="182"/>
      <c r="I84" s="182"/>
      <c r="J84" s="159">
        <v>-24.946220165175969</v>
      </c>
      <c r="K84" s="183">
        <f t="shared" ref="K84" si="26">G84/D84*100</f>
        <v>2.2219359131895974E-2</v>
      </c>
      <c r="L84" s="184"/>
    </row>
    <row r="85" spans="2:12" ht="24" customHeight="1">
      <c r="B85" s="82"/>
      <c r="C85" s="83" t="s">
        <v>10</v>
      </c>
      <c r="D85" s="180">
        <v>119515.749650578</v>
      </c>
      <c r="E85" s="181"/>
      <c r="F85" s="88">
        <v>-23.244314683588808</v>
      </c>
      <c r="G85" s="182">
        <v>28.176325754099999</v>
      </c>
      <c r="H85" s="182"/>
      <c r="I85" s="182"/>
      <c r="J85" s="161">
        <v>-37.358664016871082</v>
      </c>
      <c r="K85" s="183">
        <f t="shared" ref="K85" si="27">G85/D85*100</f>
        <v>2.3575408125270234E-2</v>
      </c>
      <c r="L85" s="184"/>
    </row>
    <row r="86" spans="2:12" ht="24" customHeight="1">
      <c r="B86" s="82"/>
      <c r="C86" s="83" t="s">
        <v>11</v>
      </c>
      <c r="D86" s="180">
        <v>134325.79259888799</v>
      </c>
      <c r="E86" s="181"/>
      <c r="F86" s="88">
        <v>-13.79800902438798</v>
      </c>
      <c r="G86" s="182">
        <v>33.185897553400004</v>
      </c>
      <c r="H86" s="182"/>
      <c r="I86" s="182"/>
      <c r="J86" s="163">
        <v>-34.13080264077152</v>
      </c>
      <c r="K86" s="183">
        <f t="shared" ref="K86" si="28">G86/D86*100</f>
        <v>2.4705528931808989E-2</v>
      </c>
      <c r="L86" s="184"/>
    </row>
    <row r="87" spans="2:12" ht="24" customHeight="1">
      <c r="B87" s="133"/>
      <c r="C87" s="167" t="s">
        <v>12</v>
      </c>
      <c r="D87" s="206">
        <v>132827.22368296</v>
      </c>
      <c r="E87" s="207"/>
      <c r="F87" s="86">
        <v>-15.183272406243219</v>
      </c>
      <c r="G87" s="208">
        <v>22.086781853200002</v>
      </c>
      <c r="H87" s="208"/>
      <c r="I87" s="208"/>
      <c r="J87" s="169">
        <v>-46.924447382322917</v>
      </c>
      <c r="K87" s="209">
        <f t="shared" ref="K87:K88" si="29">G87/D87*100</f>
        <v>1.6628204099122076E-2</v>
      </c>
      <c r="L87" s="210"/>
    </row>
    <row r="88" spans="2:12" ht="24" customHeight="1">
      <c r="B88" s="82">
        <v>22</v>
      </c>
      <c r="C88" s="83" t="s">
        <v>13</v>
      </c>
      <c r="D88" s="180">
        <v>135430.79442260499</v>
      </c>
      <c r="E88" s="181"/>
      <c r="F88" s="88">
        <v>-4.7689421687195477</v>
      </c>
      <c r="G88" s="182">
        <v>22.266746301100003</v>
      </c>
      <c r="H88" s="182"/>
      <c r="I88" s="182"/>
      <c r="J88" s="163">
        <v>-34.812848593264135</v>
      </c>
      <c r="K88" s="183">
        <f t="shared" si="29"/>
        <v>1.6441420428811589E-2</v>
      </c>
      <c r="L88" s="184"/>
    </row>
    <row r="89" spans="2:12" ht="24" customHeight="1">
      <c r="B89" s="82"/>
      <c r="C89" s="83" t="s">
        <v>25</v>
      </c>
      <c r="D89" s="180">
        <v>143724.59425481799</v>
      </c>
      <c r="E89" s="181"/>
      <c r="F89" s="88">
        <v>-8.7842944206962699</v>
      </c>
      <c r="G89" s="182">
        <v>21.2114016007</v>
      </c>
      <c r="H89" s="182"/>
      <c r="I89" s="182"/>
      <c r="J89" s="163">
        <v>-54.190048063584072</v>
      </c>
      <c r="K89" s="183">
        <f t="shared" ref="K89" si="30">G89/D89*100</f>
        <v>1.4758365964208622E-2</v>
      </c>
      <c r="L89" s="184"/>
    </row>
    <row r="90" spans="2:12" ht="24" customHeight="1">
      <c r="B90" s="82"/>
      <c r="C90" s="83" t="s">
        <v>15</v>
      </c>
      <c r="D90" s="180">
        <v>143535.13541482299</v>
      </c>
      <c r="E90" s="181"/>
      <c r="F90" s="88">
        <v>-9.2730900977463939</v>
      </c>
      <c r="G90" s="182">
        <v>14.0457348207</v>
      </c>
      <c r="H90" s="182"/>
      <c r="I90" s="182"/>
      <c r="J90" s="163">
        <v>-69.15946201373805</v>
      </c>
      <c r="K90" s="183">
        <f t="shared" ref="K90" si="31">G90/D90*100</f>
        <v>9.7855725569263551E-3</v>
      </c>
      <c r="L90" s="184"/>
    </row>
    <row r="91" spans="2:12" ht="24" customHeight="1">
      <c r="B91" s="82"/>
      <c r="C91" s="83" t="s">
        <v>16</v>
      </c>
      <c r="D91" s="180">
        <v>146353.61528576197</v>
      </c>
      <c r="E91" s="181"/>
      <c r="F91" s="88">
        <v>-2.9898027823060835</v>
      </c>
      <c r="G91" s="182">
        <v>17.2455012902</v>
      </c>
      <c r="H91" s="182"/>
      <c r="I91" s="182"/>
      <c r="J91" s="163">
        <v>-61.67361064417458</v>
      </c>
      <c r="K91" s="183">
        <f t="shared" ref="K91" si="32">G91/D91*100</f>
        <v>1.1783447410251799E-2</v>
      </c>
      <c r="L91" s="184"/>
    </row>
    <row r="92" spans="2:12" ht="24" customHeight="1">
      <c r="B92" s="82"/>
      <c r="C92" s="83" t="s">
        <v>17</v>
      </c>
      <c r="D92" s="180">
        <v>149956.96481770001</v>
      </c>
      <c r="E92" s="181"/>
      <c r="F92" s="88">
        <v>-0.248541533767066</v>
      </c>
      <c r="G92" s="182">
        <v>15.0060903582</v>
      </c>
      <c r="H92" s="182"/>
      <c r="I92" s="182"/>
      <c r="J92" s="163">
        <v>-70.291495256101115</v>
      </c>
      <c r="K92" s="183">
        <f t="shared" ref="K92" si="33">G92/D92*100</f>
        <v>1.0006931239534379E-2</v>
      </c>
      <c r="L92" s="184"/>
    </row>
    <row r="93" spans="2:12" ht="24" customHeight="1">
      <c r="B93" s="82"/>
      <c r="C93" s="83" t="s">
        <v>18</v>
      </c>
      <c r="D93" s="180">
        <v>148329.65757833098</v>
      </c>
      <c r="E93" s="181"/>
      <c r="F93" s="88">
        <v>-1.1337073737218706</v>
      </c>
      <c r="G93" s="182">
        <v>15.6608571494</v>
      </c>
      <c r="H93" s="182"/>
      <c r="I93" s="182"/>
      <c r="J93" s="163">
        <v>-54.261168618591604</v>
      </c>
      <c r="K93" s="183">
        <f t="shared" ref="K93" si="34">G93/D93*100</f>
        <v>1.0558142859009637E-2</v>
      </c>
      <c r="L93" s="184"/>
    </row>
    <row r="94" spans="2:12" ht="2.1" customHeight="1">
      <c r="B94" s="98"/>
      <c r="C94" s="99"/>
      <c r="D94" s="191"/>
      <c r="E94" s="191"/>
      <c r="F94" s="100"/>
      <c r="G94" s="191"/>
      <c r="H94" s="191"/>
      <c r="I94" s="191"/>
      <c r="J94" s="100"/>
      <c r="K94" s="191"/>
      <c r="L94" s="191"/>
    </row>
    <row r="95" spans="2:12" s="73" customFormat="1" ht="18" customHeight="1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>
      <c r="B96" s="77" t="s">
        <v>72</v>
      </c>
      <c r="C96" s="77"/>
      <c r="I96" s="78"/>
      <c r="L96" s="78"/>
    </row>
    <row r="97" spans="2:12" ht="18" customHeight="1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  <c r="L100" s="190"/>
    </row>
    <row r="101" spans="2:12" ht="18" customHeight="1">
      <c r="B101" s="62" t="str">
        <f>Capa!$G$15</f>
        <v>Indicadores de Conjuntura  •  julho | 2022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70</v>
      </c>
    </row>
    <row r="102" spans="2:12" ht="18" customHeight="1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K86:L86"/>
    <mergeCell ref="D87:E87"/>
    <mergeCell ref="G87:I87"/>
    <mergeCell ref="K87:L87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G73:I73"/>
    <mergeCell ref="K73:L73"/>
    <mergeCell ref="K75:L75"/>
    <mergeCell ref="B74:C74"/>
    <mergeCell ref="D74:E74"/>
    <mergeCell ref="G74:I74"/>
    <mergeCell ref="K74:L74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D69:L69"/>
    <mergeCell ref="D71:E71"/>
    <mergeCell ref="G71:I71"/>
    <mergeCell ref="K71:L71"/>
    <mergeCell ref="D70:F70"/>
    <mergeCell ref="G70:J70"/>
    <mergeCell ref="K70:L70"/>
    <mergeCell ref="B13:C13"/>
    <mergeCell ref="B69:C71"/>
    <mergeCell ref="B12:C12"/>
    <mergeCell ref="B100:L100"/>
    <mergeCell ref="D94:E94"/>
    <mergeCell ref="G94:I94"/>
    <mergeCell ref="K94:L94"/>
    <mergeCell ref="D78:E78"/>
    <mergeCell ref="D79:E79"/>
    <mergeCell ref="G79:I79"/>
    <mergeCell ref="K78:L78"/>
    <mergeCell ref="K79:L79"/>
    <mergeCell ref="K85:L85"/>
    <mergeCell ref="D82:E82"/>
    <mergeCell ref="G82:I82"/>
    <mergeCell ref="K82:L82"/>
    <mergeCell ref="D81:E81"/>
    <mergeCell ref="G81:I81"/>
    <mergeCell ref="K81:L81"/>
    <mergeCell ref="K76:L76"/>
    <mergeCell ref="G76:I76"/>
    <mergeCell ref="D80:E80"/>
    <mergeCell ref="G80:I80"/>
    <mergeCell ref="K80:L80"/>
    <mergeCell ref="G78:I78"/>
    <mergeCell ref="D77:E77"/>
    <mergeCell ref="G77:I77"/>
    <mergeCell ref="K77:L77"/>
    <mergeCell ref="D76:E76"/>
    <mergeCell ref="D89:E89"/>
    <mergeCell ref="G89:I89"/>
    <mergeCell ref="K89:L89"/>
    <mergeCell ref="D83:E83"/>
    <mergeCell ref="G83:I83"/>
    <mergeCell ref="K83:L83"/>
    <mergeCell ref="D85:E85"/>
    <mergeCell ref="G85:I85"/>
    <mergeCell ref="D84:E84"/>
    <mergeCell ref="G84:I84"/>
    <mergeCell ref="K84:L84"/>
    <mergeCell ref="D88:E88"/>
    <mergeCell ref="G88:I88"/>
    <mergeCell ref="K88:L88"/>
    <mergeCell ref="D86:E86"/>
    <mergeCell ref="G86:I86"/>
    <mergeCell ref="D91:E91"/>
    <mergeCell ref="G91:I91"/>
    <mergeCell ref="K91:L91"/>
    <mergeCell ref="D90:E90"/>
    <mergeCell ref="G90:I90"/>
    <mergeCell ref="K90:L90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41"/>
  <sheetViews>
    <sheetView showGridLines="0" view="pageBreakPreview" topLeftCell="A70" zoomScale="65" zoomScaleNormal="100" zoomScaleSheetLayoutView="65" workbookViewId="0">
      <selection activeCell="B33" sqref="B33:D33"/>
    </sheetView>
  </sheetViews>
  <sheetFormatPr defaultRowHeight="12.75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9"/>
    </row>
    <row r="2" spans="2:20" s="67" customFormat="1" ht="3.95" customHeight="1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58"/>
    </row>
    <row r="3" spans="2:20" s="67" customFormat="1" ht="18" customHeight="1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>
      <c r="B5" s="125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>
      <c r="B6" s="223"/>
      <c r="C6" s="186"/>
      <c r="D6" s="236" t="s">
        <v>28</v>
      </c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9"/>
    </row>
    <row r="7" spans="2:20" ht="20.100000000000001" customHeight="1">
      <c r="B7" s="224"/>
      <c r="C7" s="187"/>
      <c r="D7" s="242" t="s">
        <v>29</v>
      </c>
      <c r="E7" s="239"/>
      <c r="F7" s="239"/>
      <c r="G7" s="239"/>
      <c r="H7" s="239"/>
      <c r="I7" s="243"/>
      <c r="J7" s="238" t="s">
        <v>83</v>
      </c>
      <c r="K7" s="239"/>
      <c r="L7" s="239"/>
      <c r="M7" s="243"/>
      <c r="N7" s="238" t="s">
        <v>84</v>
      </c>
      <c r="O7" s="239"/>
      <c r="P7" s="239"/>
      <c r="Q7" s="239"/>
      <c r="R7" s="239"/>
      <c r="S7" s="239"/>
      <c r="T7" s="9"/>
    </row>
    <row r="8" spans="2:20" ht="20.100000000000001" customHeight="1">
      <c r="B8" s="224"/>
      <c r="C8" s="187"/>
      <c r="D8" s="244"/>
      <c r="E8" s="241"/>
      <c r="F8" s="241"/>
      <c r="G8" s="241"/>
      <c r="H8" s="241"/>
      <c r="I8" s="245"/>
      <c r="J8" s="240"/>
      <c r="K8" s="241"/>
      <c r="L8" s="241"/>
      <c r="M8" s="245"/>
      <c r="N8" s="240"/>
      <c r="O8" s="241"/>
      <c r="P8" s="241"/>
      <c r="Q8" s="241"/>
      <c r="R8" s="241"/>
      <c r="S8" s="241"/>
      <c r="T8" s="9"/>
    </row>
    <row r="9" spans="2:20" ht="26.1" customHeight="1">
      <c r="B9" s="225"/>
      <c r="C9" s="188"/>
      <c r="D9" s="247" t="s">
        <v>85</v>
      </c>
      <c r="E9" s="233"/>
      <c r="F9" s="233"/>
      <c r="G9" s="234"/>
      <c r="H9" s="131" t="s">
        <v>7</v>
      </c>
      <c r="I9" s="131" t="s">
        <v>30</v>
      </c>
      <c r="J9" s="232" t="s">
        <v>85</v>
      </c>
      <c r="K9" s="233"/>
      <c r="L9" s="234"/>
      <c r="M9" s="131" t="s">
        <v>7</v>
      </c>
      <c r="N9" s="232" t="s">
        <v>85</v>
      </c>
      <c r="O9" s="233"/>
      <c r="P9" s="233"/>
      <c r="Q9" s="233"/>
      <c r="R9" s="234"/>
      <c r="S9" s="131" t="s">
        <v>7</v>
      </c>
      <c r="T9" s="9"/>
    </row>
    <row r="10" spans="2:20" ht="24" customHeight="1">
      <c r="B10" s="189">
        <v>2019</v>
      </c>
      <c r="C10" s="189"/>
      <c r="D10" s="227">
        <v>24666.311753209098</v>
      </c>
      <c r="E10" s="228"/>
      <c r="F10" s="228"/>
      <c r="G10" s="228"/>
      <c r="H10" s="92">
        <v>-4.1871835309961192</v>
      </c>
      <c r="I10" s="103"/>
      <c r="J10" s="228">
        <v>969.30579960369994</v>
      </c>
      <c r="K10" s="228"/>
      <c r="L10" s="228"/>
      <c r="M10" s="92">
        <v>-22.776699742509553</v>
      </c>
      <c r="N10" s="227">
        <v>21975.502060292401</v>
      </c>
      <c r="O10" s="228"/>
      <c r="P10" s="228"/>
      <c r="Q10" s="228"/>
      <c r="R10" s="228"/>
      <c r="S10" s="103">
        <v>-2.8905315211343208</v>
      </c>
      <c r="T10" s="9"/>
    </row>
    <row r="11" spans="2:20" ht="24" customHeight="1">
      <c r="B11" s="189">
        <v>2020</v>
      </c>
      <c r="C11" s="189"/>
      <c r="D11" s="227">
        <v>29729.455586439395</v>
      </c>
      <c r="E11" s="228"/>
      <c r="F11" s="228"/>
      <c r="G11" s="228"/>
      <c r="H11" s="92">
        <v>20.526554127297047</v>
      </c>
      <c r="I11" s="103"/>
      <c r="J11" s="228">
        <v>540.18746661059993</v>
      </c>
      <c r="K11" s="228"/>
      <c r="L11" s="228"/>
      <c r="M11" s="92">
        <v>-44.270686626299437</v>
      </c>
      <c r="N11" s="227">
        <v>28629.451540085796</v>
      </c>
      <c r="O11" s="228"/>
      <c r="P11" s="228"/>
      <c r="Q11" s="228"/>
      <c r="R11" s="228"/>
      <c r="S11" s="103">
        <v>30.28604539359112</v>
      </c>
      <c r="T11" s="9"/>
    </row>
    <row r="12" spans="2:20" ht="24" customHeight="1">
      <c r="B12" s="189">
        <v>2021</v>
      </c>
      <c r="C12" s="189"/>
      <c r="D12" s="227">
        <v>29812.240059937005</v>
      </c>
      <c r="E12" s="228"/>
      <c r="F12" s="228"/>
      <c r="G12" s="228"/>
      <c r="H12" s="92">
        <v>0.27845943312654331</v>
      </c>
      <c r="I12" s="103"/>
      <c r="J12" s="228">
        <v>426.47428238500009</v>
      </c>
      <c r="K12" s="228"/>
      <c r="L12" s="228"/>
      <c r="M12" s="92">
        <v>-21.050689113372421</v>
      </c>
      <c r="N12" s="227">
        <v>29003.536995644499</v>
      </c>
      <c r="O12" s="228"/>
      <c r="P12" s="228"/>
      <c r="Q12" s="228"/>
      <c r="R12" s="228"/>
      <c r="S12" s="103">
        <v>1.3052015278713247</v>
      </c>
      <c r="T12" s="9"/>
    </row>
    <row r="13" spans="2:20" ht="24" customHeight="1">
      <c r="B13" s="185"/>
      <c r="C13" s="185"/>
      <c r="D13" s="229"/>
      <c r="E13" s="230"/>
      <c r="F13" s="166"/>
      <c r="G13" s="166"/>
      <c r="H13" s="93"/>
      <c r="I13" s="104"/>
      <c r="J13" s="165"/>
      <c r="K13" s="166"/>
      <c r="L13" s="166"/>
      <c r="M13" s="93"/>
      <c r="N13" s="164"/>
      <c r="O13" s="166"/>
      <c r="P13" s="235"/>
      <c r="Q13" s="235"/>
      <c r="R13" s="235"/>
      <c r="S13" s="104"/>
      <c r="T13" s="9"/>
    </row>
    <row r="14" spans="2:20" ht="24" customHeight="1">
      <c r="B14" s="82">
        <v>21</v>
      </c>
      <c r="C14" s="83" t="s">
        <v>13</v>
      </c>
      <c r="D14" s="218">
        <v>2362.7105234597998</v>
      </c>
      <c r="E14" s="217"/>
      <c r="F14" s="217"/>
      <c r="G14" s="217"/>
      <c r="H14" s="94">
        <v>-4.5937715792074059</v>
      </c>
      <c r="I14" s="105">
        <v>-4.5937715792074059</v>
      </c>
      <c r="J14" s="217">
        <v>34.158182740900003</v>
      </c>
      <c r="K14" s="217"/>
      <c r="L14" s="217"/>
      <c r="M14" s="94">
        <v>-45.371139913598192</v>
      </c>
      <c r="N14" s="218">
        <v>2326.1854902799</v>
      </c>
      <c r="O14" s="217"/>
      <c r="P14" s="217"/>
      <c r="Q14" s="217"/>
      <c r="R14" s="217"/>
      <c r="S14" s="105">
        <v>3.4687383970442687</v>
      </c>
      <c r="T14" s="9"/>
    </row>
    <row r="15" spans="2:20" ht="24" customHeight="1">
      <c r="B15" s="82"/>
      <c r="C15" s="83" t="s">
        <v>25</v>
      </c>
      <c r="D15" s="218">
        <v>2384.8327446575004</v>
      </c>
      <c r="E15" s="217"/>
      <c r="F15" s="217"/>
      <c r="G15" s="217"/>
      <c r="H15" s="94">
        <v>-19.720254977726714</v>
      </c>
      <c r="I15" s="105">
        <v>-12.843172291486471</v>
      </c>
      <c r="J15" s="217">
        <v>46.303042688500007</v>
      </c>
      <c r="K15" s="217"/>
      <c r="L15" s="217"/>
      <c r="M15" s="94">
        <v>-37.164944012695621</v>
      </c>
      <c r="N15" s="218">
        <v>2336.4394211569997</v>
      </c>
      <c r="O15" s="217"/>
      <c r="P15" s="217"/>
      <c r="Q15" s="217"/>
      <c r="R15" s="217"/>
      <c r="S15" s="105">
        <v>-15.637154416977639</v>
      </c>
      <c r="T15" s="9"/>
    </row>
    <row r="16" spans="2:20" ht="24" customHeight="1">
      <c r="B16" s="82"/>
      <c r="C16" s="83" t="s">
        <v>15</v>
      </c>
      <c r="D16" s="218">
        <v>3267.9840065672997</v>
      </c>
      <c r="E16" s="217"/>
      <c r="F16" s="217"/>
      <c r="G16" s="217"/>
      <c r="H16" s="94">
        <v>-32.27327575192659</v>
      </c>
      <c r="I16" s="105">
        <v>-21.970086989791838</v>
      </c>
      <c r="J16" s="217">
        <v>45.5530927533</v>
      </c>
      <c r="K16" s="217"/>
      <c r="L16" s="217"/>
      <c r="M16" s="94">
        <v>-23.851043879119494</v>
      </c>
      <c r="N16" s="218">
        <v>3221.0182174124998</v>
      </c>
      <c r="O16" s="217"/>
      <c r="P16" s="217"/>
      <c r="Q16" s="217"/>
      <c r="R16" s="217"/>
      <c r="S16" s="105">
        <v>-31.326578585291188</v>
      </c>
      <c r="T16" s="9"/>
    </row>
    <row r="17" spans="2:20" ht="24" customHeight="1">
      <c r="B17" s="82"/>
      <c r="C17" s="83" t="s">
        <v>16</v>
      </c>
      <c r="D17" s="218">
        <v>2679.6214032146004</v>
      </c>
      <c r="E17" s="217"/>
      <c r="F17" s="217"/>
      <c r="G17" s="217"/>
      <c r="H17" s="94">
        <v>2.1087021928772876</v>
      </c>
      <c r="I17" s="105">
        <v>-17.070403191287951</v>
      </c>
      <c r="J17" s="217">
        <v>45.098915211700003</v>
      </c>
      <c r="K17" s="217"/>
      <c r="L17" s="217"/>
      <c r="M17" s="94">
        <v>38.777672380153014</v>
      </c>
      <c r="N17" s="218">
        <v>2631.2078252429001</v>
      </c>
      <c r="O17" s="217"/>
      <c r="P17" s="217"/>
      <c r="Q17" s="217"/>
      <c r="R17" s="217"/>
      <c r="S17" s="105">
        <v>2.7524764190344442</v>
      </c>
      <c r="T17" s="9"/>
    </row>
    <row r="18" spans="2:20" ht="24" customHeight="1">
      <c r="B18" s="82"/>
      <c r="C18" s="83" t="s">
        <v>17</v>
      </c>
      <c r="D18" s="218">
        <v>3117.8531015079998</v>
      </c>
      <c r="E18" s="217"/>
      <c r="F18" s="217"/>
      <c r="G18" s="217"/>
      <c r="H18" s="94">
        <v>21.839001719869632</v>
      </c>
      <c r="I18" s="105">
        <v>-10.628169231695473</v>
      </c>
      <c r="J18" s="217">
        <v>50.511092656999999</v>
      </c>
      <c r="K18" s="217"/>
      <c r="L18" s="217"/>
      <c r="M18" s="94">
        <v>118.56448093252072</v>
      </c>
      <c r="N18" s="218">
        <v>3002.2340730810001</v>
      </c>
      <c r="O18" s="217"/>
      <c r="P18" s="217"/>
      <c r="Q18" s="217"/>
      <c r="R18" s="217"/>
      <c r="S18" s="105">
        <v>20.127703593000334</v>
      </c>
      <c r="T18" s="9"/>
    </row>
    <row r="19" spans="2:20" ht="24" customHeight="1">
      <c r="B19" s="82"/>
      <c r="C19" s="83" t="s">
        <v>18</v>
      </c>
      <c r="D19" s="218">
        <v>2331.0679926902003</v>
      </c>
      <c r="E19" s="217"/>
      <c r="F19" s="217"/>
      <c r="G19" s="217"/>
      <c r="H19" s="94">
        <v>-12.963633701007915</v>
      </c>
      <c r="I19" s="105">
        <v>-10.973102962103686</v>
      </c>
      <c r="J19" s="217">
        <v>34.239740449000003</v>
      </c>
      <c r="K19" s="217"/>
      <c r="L19" s="217"/>
      <c r="M19" s="94">
        <v>-22.996123767050271</v>
      </c>
      <c r="N19" s="218">
        <v>2177.3561852792004</v>
      </c>
      <c r="O19" s="217"/>
      <c r="P19" s="217"/>
      <c r="Q19" s="217"/>
      <c r="R19" s="217"/>
      <c r="S19" s="105">
        <v>-17.138546866954673</v>
      </c>
      <c r="T19" s="9"/>
    </row>
    <row r="20" spans="2:20" ht="24" customHeight="1">
      <c r="B20" s="82"/>
      <c r="C20" s="83" t="s">
        <v>19</v>
      </c>
      <c r="D20" s="218">
        <v>2087.1281903116997</v>
      </c>
      <c r="E20" s="217"/>
      <c r="F20" s="217"/>
      <c r="G20" s="217"/>
      <c r="H20" s="94">
        <v>-8.454659413864773</v>
      </c>
      <c r="I20" s="105">
        <v>-10.69183448520864</v>
      </c>
      <c r="J20" s="217">
        <v>31.389616472499998</v>
      </c>
      <c r="K20" s="217"/>
      <c r="L20" s="217"/>
      <c r="M20" s="94">
        <v>-15.299324857894813</v>
      </c>
      <c r="N20" s="218">
        <v>2020.7275338392001</v>
      </c>
      <c r="O20" s="217"/>
      <c r="P20" s="217"/>
      <c r="Q20" s="217"/>
      <c r="R20" s="217"/>
      <c r="S20" s="105">
        <v>-7.7014103493947328</v>
      </c>
      <c r="T20" s="9"/>
    </row>
    <row r="21" spans="2:20" ht="24" customHeight="1">
      <c r="B21" s="82"/>
      <c r="C21" s="83" t="s">
        <v>20</v>
      </c>
      <c r="D21" s="218">
        <v>1636.0964344196</v>
      </c>
      <c r="E21" s="217"/>
      <c r="F21" s="217"/>
      <c r="G21" s="217"/>
      <c r="H21" s="94">
        <v>17.005232030651541</v>
      </c>
      <c r="I21" s="105">
        <v>-8.9162574064570741</v>
      </c>
      <c r="J21" s="217">
        <v>28.713931186999996</v>
      </c>
      <c r="K21" s="217"/>
      <c r="L21" s="217"/>
      <c r="M21" s="94">
        <v>-15.835906399255716</v>
      </c>
      <c r="N21" s="218">
        <v>1604.1397065695999</v>
      </c>
      <c r="O21" s="217"/>
      <c r="P21" s="217"/>
      <c r="Q21" s="217"/>
      <c r="R21" s="217"/>
      <c r="S21" s="105">
        <v>17.678327574817843</v>
      </c>
      <c r="T21" s="9"/>
    </row>
    <row r="22" spans="2:20" ht="24" customHeight="1">
      <c r="B22" s="82"/>
      <c r="C22" s="83" t="s">
        <v>9</v>
      </c>
      <c r="D22" s="218">
        <v>2433.3831551270996</v>
      </c>
      <c r="E22" s="217"/>
      <c r="F22" s="217"/>
      <c r="G22" s="217"/>
      <c r="H22" s="94">
        <v>47.016700327855965</v>
      </c>
      <c r="I22" s="105">
        <v>-4.9712429191217105</v>
      </c>
      <c r="J22" s="217">
        <v>26.955163064400001</v>
      </c>
      <c r="K22" s="217"/>
      <c r="L22" s="217"/>
      <c r="M22" s="94">
        <v>-24.946220165175969</v>
      </c>
      <c r="N22" s="218">
        <v>2406.3879720626996</v>
      </c>
      <c r="O22" s="217"/>
      <c r="P22" s="217"/>
      <c r="Q22" s="217"/>
      <c r="R22" s="217"/>
      <c r="S22" s="105">
        <v>48.650998541410303</v>
      </c>
      <c r="T22" s="9"/>
    </row>
    <row r="23" spans="2:20" ht="24" customHeight="1">
      <c r="B23" s="82"/>
      <c r="C23" s="83" t="s">
        <v>10</v>
      </c>
      <c r="D23" s="218">
        <v>2776.3457334802001</v>
      </c>
      <c r="E23" s="217"/>
      <c r="F23" s="217"/>
      <c r="G23" s="217"/>
      <c r="H23" s="94">
        <v>50.760423013551993</v>
      </c>
      <c r="I23" s="105">
        <v>-0.91601073192121296</v>
      </c>
      <c r="J23" s="217">
        <v>28.278825754099998</v>
      </c>
      <c r="K23" s="217"/>
      <c r="L23" s="217"/>
      <c r="M23" s="94">
        <v>-37.130787004293012</v>
      </c>
      <c r="N23" s="218">
        <v>2748.0324074761002</v>
      </c>
      <c r="O23" s="217"/>
      <c r="P23" s="217"/>
      <c r="Q23" s="217"/>
      <c r="R23" s="217"/>
      <c r="S23" s="105">
        <v>57.784686310381097</v>
      </c>
      <c r="T23" s="9"/>
    </row>
    <row r="24" spans="2:20" ht="24" customHeight="1">
      <c r="B24" s="82"/>
      <c r="C24" s="83" t="s">
        <v>11</v>
      </c>
      <c r="D24" s="218">
        <v>2781.8408862985002</v>
      </c>
      <c r="E24" s="217"/>
      <c r="F24" s="217"/>
      <c r="G24" s="217"/>
      <c r="H24" s="94">
        <v>17.749098055755329</v>
      </c>
      <c r="I24" s="105">
        <v>0.67757175597584762</v>
      </c>
      <c r="J24" s="217">
        <v>33.185897553400004</v>
      </c>
      <c r="K24" s="217"/>
      <c r="L24" s="217"/>
      <c r="M24" s="94">
        <v>-34.13080264077152</v>
      </c>
      <c r="N24" s="218">
        <v>2638.5549372951</v>
      </c>
      <c r="O24" s="217"/>
      <c r="P24" s="217"/>
      <c r="Q24" s="217"/>
      <c r="R24" s="217"/>
      <c r="S24" s="105">
        <v>14.307233055226032</v>
      </c>
      <c r="T24" s="9"/>
    </row>
    <row r="25" spans="2:20" ht="24" customHeight="1">
      <c r="B25" s="133"/>
      <c r="C25" s="167" t="s">
        <v>12</v>
      </c>
      <c r="D25" s="246">
        <v>1953.3758882024999</v>
      </c>
      <c r="E25" s="191"/>
      <c r="F25" s="191"/>
      <c r="G25" s="191"/>
      <c r="H25" s="93">
        <v>-5.0876873005843093</v>
      </c>
      <c r="I25" s="104">
        <v>0.27845943312654331</v>
      </c>
      <c r="J25" s="191">
        <v>22.086781853200002</v>
      </c>
      <c r="K25" s="191"/>
      <c r="L25" s="191"/>
      <c r="M25" s="93">
        <v>-46.937198617543764</v>
      </c>
      <c r="N25" s="246">
        <v>1891.2532259493</v>
      </c>
      <c r="O25" s="191"/>
      <c r="P25" s="191"/>
      <c r="Q25" s="191"/>
      <c r="R25" s="191"/>
      <c r="S25" s="104">
        <v>-6.0254368580862412</v>
      </c>
      <c r="T25" s="9"/>
    </row>
    <row r="26" spans="2:20" ht="24" customHeight="1">
      <c r="B26" s="82">
        <v>22</v>
      </c>
      <c r="C26" s="83" t="s">
        <v>13</v>
      </c>
      <c r="D26" s="218">
        <v>2500.1585581849995</v>
      </c>
      <c r="E26" s="217"/>
      <c r="F26" s="217"/>
      <c r="G26" s="217"/>
      <c r="H26" s="94">
        <v>5.8173878416527103</v>
      </c>
      <c r="I26" s="105">
        <v>5.8173878416527103</v>
      </c>
      <c r="J26" s="217">
        <v>22.487696301100002</v>
      </c>
      <c r="K26" s="217"/>
      <c r="L26" s="217"/>
      <c r="M26" s="94">
        <v>-34.166005048699809</v>
      </c>
      <c r="N26" s="218">
        <v>2477.5561258838998</v>
      </c>
      <c r="O26" s="217"/>
      <c r="P26" s="217"/>
      <c r="Q26" s="217"/>
      <c r="R26" s="217"/>
      <c r="S26" s="105">
        <v>6.5072470031521945</v>
      </c>
      <c r="T26" s="9"/>
    </row>
    <row r="27" spans="2:20" ht="24" customHeight="1">
      <c r="B27" s="82"/>
      <c r="C27" s="83" t="s">
        <v>25</v>
      </c>
      <c r="D27" s="218">
        <v>3124.4385924776002</v>
      </c>
      <c r="E27" s="217"/>
      <c r="F27" s="217"/>
      <c r="G27" s="217"/>
      <c r="H27" s="94">
        <v>31.012902245533326</v>
      </c>
      <c r="I27" s="105">
        <v>18.473847061811099</v>
      </c>
      <c r="J27" s="217">
        <v>21.2114016007</v>
      </c>
      <c r="K27" s="217"/>
      <c r="L27" s="217"/>
      <c r="M27" s="94">
        <v>-54.190048063584072</v>
      </c>
      <c r="N27" s="218">
        <v>3103.1968308769001</v>
      </c>
      <c r="O27" s="217"/>
      <c r="P27" s="217"/>
      <c r="Q27" s="217"/>
      <c r="R27" s="217"/>
      <c r="S27" s="105">
        <v>32.817346034172104</v>
      </c>
      <c r="T27" s="9"/>
    </row>
    <row r="28" spans="2:20" ht="24" customHeight="1">
      <c r="B28" s="82"/>
      <c r="C28" s="83" t="s">
        <v>15</v>
      </c>
      <c r="D28" s="218">
        <v>4196.3983875019003</v>
      </c>
      <c r="E28" s="217"/>
      <c r="F28" s="217"/>
      <c r="G28" s="217"/>
      <c r="H28" s="94">
        <v>28.409391816755235</v>
      </c>
      <c r="I28" s="105">
        <v>22.524635019109731</v>
      </c>
      <c r="J28" s="217">
        <v>14.0457348207</v>
      </c>
      <c r="K28" s="217"/>
      <c r="L28" s="217"/>
      <c r="M28" s="94">
        <v>-69.166232253939583</v>
      </c>
      <c r="N28" s="218">
        <v>4182.3477356331996</v>
      </c>
      <c r="O28" s="217"/>
      <c r="P28" s="217"/>
      <c r="Q28" s="217"/>
      <c r="R28" s="217"/>
      <c r="S28" s="105">
        <v>29.845516334674826</v>
      </c>
      <c r="T28" s="9"/>
    </row>
    <row r="29" spans="2:20" ht="24" customHeight="1">
      <c r="B29" s="82"/>
      <c r="C29" s="83" t="s">
        <v>16</v>
      </c>
      <c r="D29" s="218">
        <v>3107.7547712759001</v>
      </c>
      <c r="E29" s="217"/>
      <c r="F29" s="217"/>
      <c r="G29" s="217"/>
      <c r="H29" s="94">
        <v>15.977382758164671</v>
      </c>
      <c r="I29" s="105">
        <v>20.884250409316763</v>
      </c>
      <c r="J29" s="217">
        <v>17.2455012902</v>
      </c>
      <c r="K29" s="217"/>
      <c r="L29" s="217"/>
      <c r="M29" s="94">
        <v>-61.760718169722175</v>
      </c>
      <c r="N29" s="218">
        <v>2990.4927099857</v>
      </c>
      <c r="O29" s="217"/>
      <c r="P29" s="217"/>
      <c r="Q29" s="217"/>
      <c r="R29" s="217"/>
      <c r="S29" s="105">
        <v>13.654751300750355</v>
      </c>
      <c r="T29" s="9"/>
    </row>
    <row r="30" spans="2:20" ht="24" customHeight="1">
      <c r="B30" s="82"/>
      <c r="C30" s="83" t="s">
        <v>17</v>
      </c>
      <c r="D30" s="218">
        <v>3519.8253760140992</v>
      </c>
      <c r="E30" s="217"/>
      <c r="F30" s="217"/>
      <c r="G30" s="217"/>
      <c r="H30" s="94">
        <v>12.892598253319854</v>
      </c>
      <c r="I30" s="105">
        <v>19.080384902117984</v>
      </c>
      <c r="J30" s="217">
        <v>15.0060903582</v>
      </c>
      <c r="K30" s="217"/>
      <c r="L30" s="217"/>
      <c r="M30" s="94">
        <v>-70.291495256101115</v>
      </c>
      <c r="N30" s="218">
        <v>3444.7039429158999</v>
      </c>
      <c r="O30" s="217"/>
      <c r="P30" s="217"/>
      <c r="Q30" s="217"/>
      <c r="R30" s="217"/>
      <c r="S30" s="105">
        <v>14.73802038962344</v>
      </c>
      <c r="T30" s="9"/>
    </row>
    <row r="31" spans="2:20" ht="24" customHeight="1">
      <c r="B31" s="82"/>
      <c r="C31" s="83" t="s">
        <v>18</v>
      </c>
      <c r="D31" s="218">
        <v>3035.7801270607997</v>
      </c>
      <c r="E31" s="217"/>
      <c r="F31" s="217"/>
      <c r="G31" s="217"/>
      <c r="H31" s="94">
        <v>30.231298983146203</v>
      </c>
      <c r="I31" s="105">
        <v>20.690483177860642</v>
      </c>
      <c r="J31" s="217">
        <v>15.6608571494</v>
      </c>
      <c r="K31" s="217"/>
      <c r="L31" s="217"/>
      <c r="M31" s="94">
        <v>-54.261168618591604</v>
      </c>
      <c r="N31" s="218">
        <v>3020.1020199114</v>
      </c>
      <c r="O31" s="217"/>
      <c r="P31" s="217"/>
      <c r="Q31" s="217"/>
      <c r="R31" s="217"/>
      <c r="S31" s="105">
        <v>38.705005654558768</v>
      </c>
      <c r="T31" s="9"/>
    </row>
    <row r="32" spans="2:20" ht="2.1" customHeight="1">
      <c r="B32" s="68"/>
      <c r="C32" s="119"/>
      <c r="D32" s="222"/>
      <c r="E32" s="222"/>
      <c r="F32" s="115"/>
      <c r="G32" s="116"/>
      <c r="H32" s="221"/>
      <c r="I32" s="220"/>
      <c r="J32" s="220"/>
      <c r="K32" s="117"/>
      <c r="L32" s="220"/>
      <c r="M32" s="220"/>
      <c r="N32" s="220"/>
      <c r="O32" s="118"/>
      <c r="P32" s="219"/>
      <c r="Q32" s="219"/>
      <c r="R32" s="219"/>
      <c r="S32" s="118"/>
      <c r="T32" s="9"/>
    </row>
    <row r="33" spans="2:20" ht="18" customHeight="1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>
      <c r="B34" s="79" t="s">
        <v>75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>
      <c r="B66" s="125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>
      <c r="B68" s="223"/>
      <c r="C68" s="186"/>
      <c r="D68" s="204" t="s">
        <v>34</v>
      </c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5"/>
      <c r="T68" s="9"/>
    </row>
    <row r="69" spans="2:20" ht="27.95" customHeight="1">
      <c r="B69" s="224"/>
      <c r="C69" s="187"/>
      <c r="D69" s="195" t="s">
        <v>35</v>
      </c>
      <c r="E69" s="195"/>
      <c r="F69" s="226" t="s">
        <v>36</v>
      </c>
      <c r="G69" s="226"/>
      <c r="H69" s="195" t="s">
        <v>37</v>
      </c>
      <c r="I69" s="195"/>
      <c r="J69" s="195" t="s">
        <v>38</v>
      </c>
      <c r="K69" s="195"/>
      <c r="L69" s="195" t="s">
        <v>39</v>
      </c>
      <c r="M69" s="195"/>
      <c r="N69" s="195" t="s">
        <v>40</v>
      </c>
      <c r="O69" s="195"/>
      <c r="P69" s="195" t="s">
        <v>41</v>
      </c>
      <c r="Q69" s="195"/>
      <c r="R69" s="195" t="s">
        <v>42</v>
      </c>
      <c r="S69" s="196"/>
      <c r="T69" s="9"/>
    </row>
    <row r="70" spans="2:20" ht="27.95" customHeight="1">
      <c r="B70" s="224"/>
      <c r="C70" s="187"/>
      <c r="D70" s="195"/>
      <c r="E70" s="195"/>
      <c r="F70" s="226"/>
      <c r="G70" s="226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6"/>
      <c r="T70" s="9"/>
    </row>
    <row r="71" spans="2:20" ht="26.1" customHeight="1">
      <c r="B71" s="225"/>
      <c r="C71" s="188"/>
      <c r="D71" s="131" t="s">
        <v>43</v>
      </c>
      <c r="E71" s="131" t="s">
        <v>7</v>
      </c>
      <c r="F71" s="131" t="s">
        <v>43</v>
      </c>
      <c r="G71" s="131" t="s">
        <v>7</v>
      </c>
      <c r="H71" s="131" t="s">
        <v>43</v>
      </c>
      <c r="I71" s="131" t="s">
        <v>7</v>
      </c>
      <c r="J71" s="131" t="s">
        <v>43</v>
      </c>
      <c r="K71" s="131" t="s">
        <v>7</v>
      </c>
      <c r="L71" s="131" t="s">
        <v>43</v>
      </c>
      <c r="M71" s="131" t="s">
        <v>7</v>
      </c>
      <c r="N71" s="131" t="s">
        <v>43</v>
      </c>
      <c r="O71" s="131" t="s">
        <v>7</v>
      </c>
      <c r="P71" s="131" t="s">
        <v>43</v>
      </c>
      <c r="Q71" s="131" t="s">
        <v>7</v>
      </c>
      <c r="R71" s="131" t="s">
        <v>43</v>
      </c>
      <c r="S71" s="132" t="s">
        <v>7</v>
      </c>
      <c r="T71" s="9"/>
    </row>
    <row r="72" spans="2:20" ht="24" customHeight="1">
      <c r="B72" s="189">
        <v>2019</v>
      </c>
      <c r="C72" s="189"/>
      <c r="D72" s="106">
        <v>4923.1000000000004</v>
      </c>
      <c r="E72" s="107">
        <v>5.8854146503034777</v>
      </c>
      <c r="F72" s="108">
        <v>617.02</v>
      </c>
      <c r="G72" s="108">
        <v>12.065239107139615</v>
      </c>
      <c r="H72" s="106">
        <v>5983.15</v>
      </c>
      <c r="I72" s="107">
        <v>21.883473113175846</v>
      </c>
      <c r="J72" s="108">
        <v>2510.21</v>
      </c>
      <c r="K72" s="108">
        <v>27.608381796738392</v>
      </c>
      <c r="L72" s="106">
        <v>273.02</v>
      </c>
      <c r="M72" s="107">
        <v>-19.6787384896002</v>
      </c>
      <c r="N72" s="108">
        <v>3070.68</v>
      </c>
      <c r="O72" s="108">
        <v>33.762556520678501</v>
      </c>
      <c r="P72" s="106">
        <v>58.01</v>
      </c>
      <c r="Q72" s="107">
        <v>-10.464577866954794</v>
      </c>
      <c r="R72" s="108">
        <v>372.58</v>
      </c>
      <c r="S72" s="108">
        <v>42.50525913176515</v>
      </c>
      <c r="T72" s="9"/>
    </row>
    <row r="73" spans="2:20" ht="24" customHeight="1">
      <c r="B73" s="189">
        <v>2020</v>
      </c>
      <c r="C73" s="189"/>
      <c r="D73" s="106">
        <v>3684.48</v>
      </c>
      <c r="E73" s="107">
        <v>-25.159350815543057</v>
      </c>
      <c r="F73" s="108">
        <v>575.39</v>
      </c>
      <c r="G73" s="108">
        <v>-6.7469449936792936</v>
      </c>
      <c r="H73" s="106">
        <v>5102.28</v>
      </c>
      <c r="I73" s="107">
        <v>-14.722512388958997</v>
      </c>
      <c r="J73" s="108">
        <v>2170.84</v>
      </c>
      <c r="K73" s="108">
        <v>-13.519586010732166</v>
      </c>
      <c r="L73" s="106">
        <v>212.12</v>
      </c>
      <c r="M73" s="107">
        <v>-22.30605816423704</v>
      </c>
      <c r="N73" s="108">
        <v>5134.3100000000004</v>
      </c>
      <c r="O73" s="108">
        <v>67.204332590826809</v>
      </c>
      <c r="P73" s="106">
        <v>35.9</v>
      </c>
      <c r="Q73" s="107">
        <v>-38.114118255473194</v>
      </c>
      <c r="R73" s="108">
        <v>458.94</v>
      </c>
      <c r="S73" s="108">
        <v>23.178914595523104</v>
      </c>
      <c r="T73" s="9"/>
    </row>
    <row r="74" spans="2:20" ht="24" customHeight="1">
      <c r="B74" s="189">
        <v>2021</v>
      </c>
      <c r="C74" s="189"/>
      <c r="D74" s="106">
        <v>4930.4399999999996</v>
      </c>
      <c r="E74" s="107">
        <v>33.81644085461177</v>
      </c>
      <c r="F74" s="108">
        <v>663.34</v>
      </c>
      <c r="G74" s="108">
        <v>15.285284763377893</v>
      </c>
      <c r="H74" s="106">
        <v>5930.82</v>
      </c>
      <c r="I74" s="107">
        <v>16.23862273336627</v>
      </c>
      <c r="J74" s="108">
        <v>3254.07</v>
      </c>
      <c r="K74" s="108">
        <v>49.899117392345829</v>
      </c>
      <c r="L74" s="106">
        <v>256.99</v>
      </c>
      <c r="M74" s="107">
        <v>21.153120874976427</v>
      </c>
      <c r="N74" s="108">
        <v>5047.08</v>
      </c>
      <c r="O74" s="108">
        <v>-1.6989624701274408</v>
      </c>
      <c r="P74" s="106">
        <v>41.02</v>
      </c>
      <c r="Q74" s="107">
        <v>14.26183844011144</v>
      </c>
      <c r="R74" s="108">
        <v>745.75</v>
      </c>
      <c r="S74" s="108">
        <v>62.494007931320006</v>
      </c>
      <c r="T74" s="9"/>
    </row>
    <row r="75" spans="2:20" ht="24" customHeight="1">
      <c r="B75" s="185"/>
      <c r="C75" s="185"/>
      <c r="D75" s="109"/>
      <c r="E75" s="110"/>
      <c r="F75" s="111"/>
      <c r="G75" s="111"/>
      <c r="H75" s="109"/>
      <c r="I75" s="110"/>
      <c r="J75" s="111"/>
      <c r="K75" s="111"/>
      <c r="L75" s="109"/>
      <c r="M75" s="110"/>
      <c r="N75" s="111"/>
      <c r="O75" s="111"/>
      <c r="P75" s="109"/>
      <c r="Q75" s="110"/>
      <c r="R75" s="111"/>
      <c r="S75" s="111"/>
      <c r="T75" s="9"/>
    </row>
    <row r="76" spans="2:20" ht="24" customHeight="1">
      <c r="B76" s="82">
        <v>21</v>
      </c>
      <c r="C76" s="83" t="s">
        <v>13</v>
      </c>
      <c r="D76" s="112">
        <v>3590.79</v>
      </c>
      <c r="E76" s="113">
        <v>-21.955635345666991</v>
      </c>
      <c r="F76" s="114">
        <v>562.5</v>
      </c>
      <c r="G76" s="114">
        <v>-4.7546479731789155</v>
      </c>
      <c r="H76" s="112">
        <v>5001.3999999999996</v>
      </c>
      <c r="I76" s="113">
        <v>-13.226631967035352</v>
      </c>
      <c r="J76" s="114">
        <v>2123.59</v>
      </c>
      <c r="K76" s="114">
        <v>-17.727938384769747</v>
      </c>
      <c r="L76" s="112">
        <v>211.03</v>
      </c>
      <c r="M76" s="113">
        <v>-22.218126865946708</v>
      </c>
      <c r="N76" s="114">
        <v>5113.7299999999996</v>
      </c>
      <c r="O76" s="114">
        <v>44.997958466127528</v>
      </c>
      <c r="P76" s="112">
        <v>33.32</v>
      </c>
      <c r="Q76" s="113">
        <v>-39.539103610959906</v>
      </c>
      <c r="R76" s="114">
        <v>479.88</v>
      </c>
      <c r="S76" s="114">
        <v>23.030380720420453</v>
      </c>
      <c r="T76" s="9"/>
    </row>
    <row r="77" spans="2:20" ht="24" customHeight="1">
      <c r="B77" s="82"/>
      <c r="C77" s="83" t="s">
        <v>25</v>
      </c>
      <c r="D77" s="112">
        <v>4319.5600000000004</v>
      </c>
      <c r="E77" s="113">
        <v>7.7379705286682032</v>
      </c>
      <c r="F77" s="114">
        <v>565.04999999999995</v>
      </c>
      <c r="G77" s="114">
        <v>12.454474894023516</v>
      </c>
      <c r="H77" s="112">
        <v>5432.2</v>
      </c>
      <c r="I77" s="113">
        <v>1.3632784364655537</v>
      </c>
      <c r="J77" s="114">
        <v>2046.61</v>
      </c>
      <c r="K77" s="114">
        <v>-16.895008689720136</v>
      </c>
      <c r="L77" s="112">
        <v>206.43</v>
      </c>
      <c r="M77" s="113">
        <v>-15.770360698547414</v>
      </c>
      <c r="N77" s="114">
        <v>4425.1499999999996</v>
      </c>
      <c r="O77" s="114">
        <v>30.343919551808838</v>
      </c>
      <c r="P77" s="112">
        <v>34.18</v>
      </c>
      <c r="Q77" s="113">
        <v>-26.981414227729118</v>
      </c>
      <c r="R77" s="114">
        <v>547.38</v>
      </c>
      <c r="S77" s="114">
        <v>26.331094647926335</v>
      </c>
      <c r="T77" s="9"/>
    </row>
    <row r="78" spans="2:20" ht="24" customHeight="1">
      <c r="B78" s="82"/>
      <c r="C78" s="83" t="s">
        <v>15</v>
      </c>
      <c r="D78" s="112">
        <v>4409.8599999999997</v>
      </c>
      <c r="E78" s="113">
        <v>48.385707411781723</v>
      </c>
      <c r="F78" s="114">
        <v>568.12</v>
      </c>
      <c r="G78" s="114">
        <v>39.958612534489561</v>
      </c>
      <c r="H78" s="112">
        <v>5192.12</v>
      </c>
      <c r="I78" s="113">
        <v>16.417334840086806</v>
      </c>
      <c r="J78" s="114">
        <v>2293.8000000000002</v>
      </c>
      <c r="K78" s="114">
        <v>-5.5481894471575472</v>
      </c>
      <c r="L78" s="112">
        <v>225.96</v>
      </c>
      <c r="M78" s="113">
        <v>9.2438599883968298</v>
      </c>
      <c r="N78" s="114">
        <v>4507.2</v>
      </c>
      <c r="O78" s="114">
        <v>50.384870758830999</v>
      </c>
      <c r="P78" s="112">
        <v>33.86</v>
      </c>
      <c r="Q78" s="113">
        <v>14.62423832092079</v>
      </c>
      <c r="R78" s="114">
        <v>554.21</v>
      </c>
      <c r="S78" s="114">
        <v>48.414653741095812</v>
      </c>
      <c r="T78" s="9"/>
    </row>
    <row r="79" spans="2:20" ht="24" customHeight="1">
      <c r="B79" s="82"/>
      <c r="C79" s="83" t="s">
        <v>16</v>
      </c>
      <c r="D79" s="112">
        <v>4487.29</v>
      </c>
      <c r="E79" s="113">
        <v>35.377082415692705</v>
      </c>
      <c r="F79" s="114">
        <v>585.26</v>
      </c>
      <c r="G79" s="114">
        <v>23.940619639567153</v>
      </c>
      <c r="H79" s="112">
        <v>5574.01</v>
      </c>
      <c r="I79" s="113">
        <v>12.079376345945425</v>
      </c>
      <c r="J79" s="114">
        <v>2408.9699999999998</v>
      </c>
      <c r="K79" s="114">
        <v>2.7380084187361486</v>
      </c>
      <c r="L79" s="112">
        <v>222.01</v>
      </c>
      <c r="M79" s="113">
        <v>-4.3184071025298536</v>
      </c>
      <c r="N79" s="114">
        <v>4657.9799999999996</v>
      </c>
      <c r="O79" s="114">
        <v>48.915736605358816</v>
      </c>
      <c r="P79" s="112">
        <v>36.29</v>
      </c>
      <c r="Q79" s="113">
        <v>21.778523489932876</v>
      </c>
      <c r="R79" s="114">
        <v>585.77</v>
      </c>
      <c r="S79" s="114">
        <v>51.307020716020048</v>
      </c>
      <c r="T79" s="9"/>
    </row>
    <row r="80" spans="2:20" ht="24" customHeight="1">
      <c r="B80" s="82"/>
      <c r="C80" s="83" t="s">
        <v>17</v>
      </c>
      <c r="D80" s="112">
        <v>4475.24</v>
      </c>
      <c r="E80" s="113">
        <v>41.222966324783371</v>
      </c>
      <c r="F80" s="114">
        <v>623.95000000000005</v>
      </c>
      <c r="G80" s="114">
        <v>37.995171993581863</v>
      </c>
      <c r="H80" s="112">
        <v>5596.2</v>
      </c>
      <c r="I80" s="113">
        <v>9.1255835358077455</v>
      </c>
      <c r="J80" s="114">
        <v>2559.9299999999998</v>
      </c>
      <c r="K80" s="114">
        <v>11.540340146339666</v>
      </c>
      <c r="L80" s="112">
        <v>235.45</v>
      </c>
      <c r="M80" s="113">
        <v>3.0618721411218797</v>
      </c>
      <c r="N80" s="114">
        <v>4647.6899999999996</v>
      </c>
      <c r="O80" s="114">
        <v>40.731346137570725</v>
      </c>
      <c r="P80" s="112">
        <v>46.27</v>
      </c>
      <c r="Q80" s="113">
        <v>68.576373075872127</v>
      </c>
      <c r="R80" s="114">
        <v>616.80999999999995</v>
      </c>
      <c r="S80" s="114">
        <v>49.104793491516887</v>
      </c>
      <c r="T80" s="9"/>
    </row>
    <row r="81" spans="2:20" ht="24" customHeight="1">
      <c r="B81" s="82"/>
      <c r="C81" s="83" t="s">
        <v>18</v>
      </c>
      <c r="D81" s="112">
        <v>4389.8500000000004</v>
      </c>
      <c r="E81" s="113">
        <v>37.960230154897005</v>
      </c>
      <c r="F81" s="114">
        <v>651.64</v>
      </c>
      <c r="G81" s="114">
        <v>35.824187484841133</v>
      </c>
      <c r="H81" s="112">
        <v>5463.8</v>
      </c>
      <c r="I81" s="113">
        <v>-2.1338178188463397</v>
      </c>
      <c r="J81" s="114">
        <v>2504.38</v>
      </c>
      <c r="K81" s="114">
        <v>6.3354442924684173</v>
      </c>
      <c r="L81" s="112">
        <v>235.52</v>
      </c>
      <c r="M81" s="113">
        <v>-8.1233287703296302</v>
      </c>
      <c r="N81" s="114">
        <v>4569.04</v>
      </c>
      <c r="O81" s="114">
        <v>31.620346752508045</v>
      </c>
      <c r="P81" s="112">
        <v>39.32</v>
      </c>
      <c r="Q81" s="113">
        <v>19.220485680421206</v>
      </c>
      <c r="R81" s="114">
        <v>603.48</v>
      </c>
      <c r="S81" s="114">
        <v>31.078229945906365</v>
      </c>
      <c r="T81" s="9"/>
    </row>
    <row r="82" spans="2:20" ht="24" customHeight="1">
      <c r="B82" s="82"/>
      <c r="C82" s="83" t="s">
        <v>19</v>
      </c>
      <c r="D82" s="112">
        <v>4504.51</v>
      </c>
      <c r="E82" s="113">
        <v>50.82956915978292</v>
      </c>
      <c r="F82" s="114">
        <v>619.75</v>
      </c>
      <c r="G82" s="114">
        <v>26.582924836601297</v>
      </c>
      <c r="H82" s="112">
        <v>5910.88</v>
      </c>
      <c r="I82" s="113">
        <v>12.540173335567317</v>
      </c>
      <c r="J82" s="114">
        <v>2769.63</v>
      </c>
      <c r="K82" s="114">
        <v>26.561900235793011</v>
      </c>
      <c r="L82" s="112">
        <v>238.07</v>
      </c>
      <c r="M82" s="113">
        <v>-9.3895105427418741</v>
      </c>
      <c r="N82" s="114">
        <v>4557.13</v>
      </c>
      <c r="O82" s="114">
        <v>20.972477356467078</v>
      </c>
      <c r="P82" s="112">
        <v>34.99</v>
      </c>
      <c r="Q82" s="113">
        <v>21.916376306620222</v>
      </c>
      <c r="R82" s="114">
        <v>661.87</v>
      </c>
      <c r="S82" s="114">
        <v>44.607821717282057</v>
      </c>
      <c r="T82" s="9"/>
    </row>
    <row r="83" spans="2:20" ht="24" customHeight="1">
      <c r="B83" s="82"/>
      <c r="C83" s="83" t="s">
        <v>20</v>
      </c>
      <c r="D83" s="112">
        <v>4739.34</v>
      </c>
      <c r="E83" s="113">
        <v>55.311813862035073</v>
      </c>
      <c r="F83" s="114">
        <v>675.63</v>
      </c>
      <c r="G83" s="114">
        <v>23.946064942212431</v>
      </c>
      <c r="H83" s="112">
        <v>5843.28</v>
      </c>
      <c r="I83" s="113">
        <v>12.071409254894117</v>
      </c>
      <c r="J83" s="114">
        <v>2917.67</v>
      </c>
      <c r="K83" s="114">
        <v>37.858742593625074</v>
      </c>
      <c r="L83" s="112">
        <v>264.7</v>
      </c>
      <c r="M83" s="113">
        <v>6.0241929023471918</v>
      </c>
      <c r="N83" s="114">
        <v>4877.07</v>
      </c>
      <c r="O83" s="114">
        <v>28.70024383292693</v>
      </c>
      <c r="P83" s="112">
        <v>38.22</v>
      </c>
      <c r="Q83" s="113">
        <v>32.524271844660205</v>
      </c>
      <c r="R83" s="114">
        <v>661.3</v>
      </c>
      <c r="S83" s="114">
        <v>40.791994890355539</v>
      </c>
      <c r="T83" s="9"/>
    </row>
    <row r="84" spans="2:20" ht="24" customHeight="1">
      <c r="B84" s="82"/>
      <c r="C84" s="83" t="s">
        <v>9</v>
      </c>
      <c r="D84" s="112">
        <v>4564.1000000000004</v>
      </c>
      <c r="E84" s="113">
        <v>57.275919461607131</v>
      </c>
      <c r="F84" s="114">
        <v>688.15</v>
      </c>
      <c r="G84" s="114">
        <v>30.707719191612213</v>
      </c>
      <c r="H84" s="112">
        <v>5919.26</v>
      </c>
      <c r="I84" s="113">
        <v>19.732429294420829</v>
      </c>
      <c r="J84" s="114">
        <v>2808.28</v>
      </c>
      <c r="K84" s="114">
        <v>33.592118470313451</v>
      </c>
      <c r="L84" s="112">
        <v>260.68</v>
      </c>
      <c r="M84" s="113">
        <v>19.726266476829114</v>
      </c>
      <c r="N84" s="114">
        <v>4848.01</v>
      </c>
      <c r="O84" s="114">
        <v>29.538999227790974</v>
      </c>
      <c r="P84" s="112">
        <v>45.56</v>
      </c>
      <c r="Q84" s="113">
        <v>93.707482993197289</v>
      </c>
      <c r="R84" s="114">
        <v>682.17</v>
      </c>
      <c r="S84" s="114">
        <v>44.708427907766058</v>
      </c>
      <c r="T84" s="9"/>
    </row>
    <row r="85" spans="2:20" ht="24" customHeight="1">
      <c r="B85" s="82"/>
      <c r="C85" s="83" t="s">
        <v>10</v>
      </c>
      <c r="D85" s="112">
        <v>4902.67</v>
      </c>
      <c r="E85" s="113">
        <v>91.762984866797296</v>
      </c>
      <c r="F85" s="114">
        <v>698.43</v>
      </c>
      <c r="G85" s="114">
        <v>41.000121128921549</v>
      </c>
      <c r="H85" s="112">
        <v>6018.58</v>
      </c>
      <c r="I85" s="113">
        <v>32.137086150873806</v>
      </c>
      <c r="J85" s="114">
        <v>3161.33</v>
      </c>
      <c r="K85" s="114">
        <v>53.347982576132402</v>
      </c>
      <c r="L85" s="112">
        <v>255.3</v>
      </c>
      <c r="M85" s="113">
        <v>21.774385881230618</v>
      </c>
      <c r="N85" s="114">
        <v>5335.3</v>
      </c>
      <c r="O85" s="114">
        <v>33.917164278381428</v>
      </c>
      <c r="P85" s="112">
        <v>45.39</v>
      </c>
      <c r="Q85" s="113">
        <v>105.29172320217097</v>
      </c>
      <c r="R85" s="114">
        <v>687.94</v>
      </c>
      <c r="S85" s="114">
        <v>56.119369113809171</v>
      </c>
      <c r="T85" s="9"/>
    </row>
    <row r="86" spans="2:20" ht="24" customHeight="1">
      <c r="B86" s="82"/>
      <c r="C86" s="83" t="s">
        <v>11</v>
      </c>
      <c r="D86" s="112">
        <v>4516.72</v>
      </c>
      <c r="E86" s="113">
        <v>31.881967519460886</v>
      </c>
      <c r="F86" s="114">
        <v>636.23</v>
      </c>
      <c r="G86" s="114">
        <v>17.837827826344665</v>
      </c>
      <c r="H86" s="112">
        <v>6164.5</v>
      </c>
      <c r="I86" s="113">
        <v>23.648828901472086</v>
      </c>
      <c r="J86" s="114">
        <v>3103.54</v>
      </c>
      <c r="K86" s="114">
        <v>39.08986608823475</v>
      </c>
      <c r="L86" s="112">
        <v>149.68</v>
      </c>
      <c r="M86" s="113">
        <v>-35.051635858717347</v>
      </c>
      <c r="N86" s="114">
        <v>5120.3599999999997</v>
      </c>
      <c r="O86" s="114">
        <v>20.314299007006873</v>
      </c>
      <c r="P86" s="112">
        <v>41.77</v>
      </c>
      <c r="Q86" s="113">
        <v>20.967274833478132</v>
      </c>
      <c r="R86" s="114">
        <v>726.95</v>
      </c>
      <c r="S86" s="114">
        <v>58.325166067733882</v>
      </c>
      <c r="T86" s="9"/>
    </row>
    <row r="87" spans="2:20" ht="24" customHeight="1">
      <c r="B87" s="133"/>
      <c r="C87" s="167" t="s">
        <v>12</v>
      </c>
      <c r="D87" s="109">
        <v>4930.4399999999996</v>
      </c>
      <c r="E87" s="110">
        <v>33.81644085461177</v>
      </c>
      <c r="F87" s="111">
        <v>663.34</v>
      </c>
      <c r="G87" s="111">
        <v>15.285284763377893</v>
      </c>
      <c r="H87" s="109">
        <v>5930.82</v>
      </c>
      <c r="I87" s="110">
        <v>16.23862273336627</v>
      </c>
      <c r="J87" s="111">
        <v>3254.07</v>
      </c>
      <c r="K87" s="111">
        <v>49.899117392345829</v>
      </c>
      <c r="L87" s="109">
        <v>256.99</v>
      </c>
      <c r="M87" s="110">
        <v>21.153120874976427</v>
      </c>
      <c r="N87" s="111">
        <v>5047.08</v>
      </c>
      <c r="O87" s="111">
        <v>-1.6989624701274408</v>
      </c>
      <c r="P87" s="109">
        <v>41.02</v>
      </c>
      <c r="Q87" s="110">
        <v>14.26183844011144</v>
      </c>
      <c r="R87" s="111">
        <v>745.75</v>
      </c>
      <c r="S87" s="111">
        <v>62.494007931320006</v>
      </c>
      <c r="T87" s="9"/>
    </row>
    <row r="88" spans="2:20" ht="24" customHeight="1">
      <c r="B88" s="82">
        <v>22</v>
      </c>
      <c r="C88" s="83" t="s">
        <v>13</v>
      </c>
      <c r="D88" s="112">
        <v>4957.82</v>
      </c>
      <c r="E88" s="113">
        <v>38.07045246310701</v>
      </c>
      <c r="F88" s="114">
        <v>631.16999999999996</v>
      </c>
      <c r="G88" s="114">
        <v>12.207999999999997</v>
      </c>
      <c r="H88" s="112">
        <v>5797.04</v>
      </c>
      <c r="I88" s="113">
        <v>15.908345663214307</v>
      </c>
      <c r="J88" s="114">
        <v>3436.8</v>
      </c>
      <c r="K88" s="114">
        <v>61.839149741710962</v>
      </c>
      <c r="L88" s="112">
        <v>263.24</v>
      </c>
      <c r="M88" s="113">
        <v>24.740558214471875</v>
      </c>
      <c r="N88" s="114">
        <v>4531.28</v>
      </c>
      <c r="O88" s="114">
        <v>-11.389924771155302</v>
      </c>
      <c r="P88" s="112">
        <v>43.79</v>
      </c>
      <c r="Q88" s="113">
        <v>31.422569027611047</v>
      </c>
      <c r="R88" s="114">
        <v>709.12</v>
      </c>
      <c r="S88" s="114">
        <v>47.77027590230891</v>
      </c>
      <c r="T88" s="9"/>
    </row>
    <row r="89" spans="2:20" ht="24" customHeight="1">
      <c r="B89" s="82"/>
      <c r="C89" s="83" t="s">
        <v>25</v>
      </c>
      <c r="D89" s="112">
        <v>4788.08</v>
      </c>
      <c r="E89" s="113">
        <v>10.846475103945764</v>
      </c>
      <c r="F89" s="114">
        <v>607.72</v>
      </c>
      <c r="G89" s="114">
        <v>7.551544111140629</v>
      </c>
      <c r="H89" s="112">
        <v>5568.73</v>
      </c>
      <c r="I89" s="113">
        <v>2.5133463421818103</v>
      </c>
      <c r="J89" s="114">
        <v>3145.1</v>
      </c>
      <c r="K89" s="114">
        <v>53.673635915000915</v>
      </c>
      <c r="L89" s="112">
        <v>254.76</v>
      </c>
      <c r="M89" s="113">
        <v>23.412294724603978</v>
      </c>
      <c r="N89" s="114">
        <v>4803.6400000000003</v>
      </c>
      <c r="O89" s="114">
        <v>8.5531563901788843</v>
      </c>
      <c r="P89" s="112">
        <v>48</v>
      </c>
      <c r="Q89" s="113">
        <v>40.433001755412512</v>
      </c>
      <c r="R89" s="114">
        <v>731.26</v>
      </c>
      <c r="S89" s="114">
        <v>33.592750922576627</v>
      </c>
      <c r="T89" s="9"/>
    </row>
    <row r="90" spans="2:20" ht="24" customHeight="1">
      <c r="B90" s="82"/>
      <c r="C90" s="83" t="s">
        <v>15</v>
      </c>
      <c r="D90" s="112">
        <v>5084.87</v>
      </c>
      <c r="E90" s="113">
        <v>15.30683513762343</v>
      </c>
      <c r="F90" s="114">
        <v>639.94000000000005</v>
      </c>
      <c r="G90" s="114">
        <v>12.641695416461317</v>
      </c>
      <c r="H90" s="112">
        <v>5900.52</v>
      </c>
      <c r="I90" s="113">
        <v>13.643752455644332</v>
      </c>
      <c r="J90" s="114">
        <v>3499.16</v>
      </c>
      <c r="K90" s="114">
        <v>52.548609294620263</v>
      </c>
      <c r="L90" s="112">
        <v>284.01</v>
      </c>
      <c r="M90" s="113">
        <v>25.690387679235261</v>
      </c>
      <c r="N90" s="114">
        <v>5078.6899999999996</v>
      </c>
      <c r="O90" s="114">
        <v>12.679490592829247</v>
      </c>
      <c r="P90" s="112">
        <v>50.31</v>
      </c>
      <c r="Q90" s="113">
        <v>48.582398109864158</v>
      </c>
      <c r="R90" s="114">
        <v>704.03</v>
      </c>
      <c r="S90" s="114">
        <v>27.033074105483458</v>
      </c>
      <c r="T90" s="9"/>
    </row>
    <row r="91" spans="2:20" ht="24" customHeight="1">
      <c r="B91" s="82"/>
      <c r="C91" s="83" t="s">
        <v>16</v>
      </c>
      <c r="D91" s="112">
        <v>5645.4</v>
      </c>
      <c r="E91" s="113">
        <v>25.808672940683564</v>
      </c>
      <c r="F91" s="114">
        <v>618.55999999999995</v>
      </c>
      <c r="G91" s="114">
        <v>5.6897789016847167</v>
      </c>
      <c r="H91" s="112">
        <v>5810</v>
      </c>
      <c r="I91" s="113">
        <v>4.2337563082951002</v>
      </c>
      <c r="J91" s="114">
        <v>3223.7</v>
      </c>
      <c r="K91" s="114">
        <v>33.820678547262936</v>
      </c>
      <c r="L91" s="112">
        <v>299.24</v>
      </c>
      <c r="M91" s="113">
        <v>34.786721318859513</v>
      </c>
      <c r="N91" s="114">
        <v>5085.0200000000004</v>
      </c>
      <c r="O91" s="114">
        <v>9.1679225758805494</v>
      </c>
      <c r="P91" s="112">
        <v>43.06</v>
      </c>
      <c r="Q91" s="113">
        <v>18.655276935794983</v>
      </c>
      <c r="R91" s="114">
        <v>730.96</v>
      </c>
      <c r="S91" s="114">
        <v>24.786178875667943</v>
      </c>
      <c r="T91" s="9"/>
    </row>
    <row r="92" spans="2:20" ht="24" customHeight="1">
      <c r="B92" s="82"/>
      <c r="C92" s="83" t="s">
        <v>17</v>
      </c>
      <c r="D92" s="112">
        <v>6454.3</v>
      </c>
      <c r="E92" s="113">
        <v>44.222432763382535</v>
      </c>
      <c r="F92" s="114">
        <v>641.04</v>
      </c>
      <c r="G92" s="114">
        <v>2.7390015225578823</v>
      </c>
      <c r="H92" s="112">
        <v>6108.23</v>
      </c>
      <c r="I92" s="113">
        <v>9.1496015153139645</v>
      </c>
      <c r="J92" s="114">
        <v>3292.2</v>
      </c>
      <c r="K92" s="114">
        <v>28.605079045130143</v>
      </c>
      <c r="L92" s="112">
        <v>317.79000000000002</v>
      </c>
      <c r="M92" s="113">
        <v>34.97133149288598</v>
      </c>
      <c r="N92" s="114">
        <v>5234.6400000000003</v>
      </c>
      <c r="O92" s="114">
        <v>12.628854334088558</v>
      </c>
      <c r="P92" s="112">
        <v>55.71</v>
      </c>
      <c r="Q92" s="113">
        <v>20.401988329371079</v>
      </c>
      <c r="R92" s="114">
        <v>753.23</v>
      </c>
      <c r="S92" s="114">
        <v>22.11702144906862</v>
      </c>
      <c r="T92" s="9"/>
    </row>
    <row r="93" spans="2:20" ht="24" customHeight="1">
      <c r="B93" s="82"/>
      <c r="C93" s="83" t="s">
        <v>18</v>
      </c>
      <c r="D93" s="112">
        <v>6192.69</v>
      </c>
      <c r="E93" s="113">
        <v>41.068373634634426</v>
      </c>
      <c r="F93" s="114">
        <v>609.03</v>
      </c>
      <c r="G93" s="114">
        <v>-6.5388865017494302</v>
      </c>
      <c r="H93" s="112">
        <v>6082.02</v>
      </c>
      <c r="I93" s="113">
        <v>11.314835828544245</v>
      </c>
      <c r="J93" s="114">
        <v>3565.75</v>
      </c>
      <c r="K93" s="114">
        <v>42.380549277665523</v>
      </c>
      <c r="L93" s="112">
        <v>308.82</v>
      </c>
      <c r="M93" s="113">
        <v>31.122622282608692</v>
      </c>
      <c r="N93" s="114">
        <v>5093.9399999999996</v>
      </c>
      <c r="O93" s="114">
        <v>11.488190079316428</v>
      </c>
      <c r="P93" s="112">
        <v>48.2</v>
      </c>
      <c r="Q93" s="113">
        <v>22.583926754832163</v>
      </c>
      <c r="R93" s="114">
        <v>703.59</v>
      </c>
      <c r="S93" s="114">
        <v>16.588785046728983</v>
      </c>
      <c r="T93" s="9"/>
    </row>
    <row r="94" spans="2:20" ht="2.1" customHeight="1">
      <c r="B94" s="68"/>
      <c r="C94" s="121"/>
      <c r="D94" s="122"/>
      <c r="E94" s="124"/>
      <c r="F94" s="123"/>
      <c r="G94" s="124"/>
      <c r="H94" s="123"/>
      <c r="I94" s="124"/>
      <c r="J94" s="122"/>
      <c r="K94" s="124"/>
      <c r="L94" s="123"/>
      <c r="M94" s="124"/>
      <c r="N94" s="122"/>
      <c r="O94" s="124"/>
      <c r="P94" s="122"/>
      <c r="Q94" s="124"/>
      <c r="R94" s="123"/>
      <c r="S94" s="120"/>
      <c r="T94" s="9"/>
    </row>
    <row r="95" spans="2:20" s="73" customFormat="1" ht="18" customHeight="1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>
      <c r="B96" s="81" t="s">
        <v>45</v>
      </c>
      <c r="C96" s="81"/>
    </row>
    <row r="97" spans="2:20" ht="18" customHeight="1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58"/>
    </row>
    <row r="101" spans="2:20" ht="18" customHeight="1">
      <c r="B101" s="66" t="s">
        <v>71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julho | 2022</v>
      </c>
      <c r="T101" s="9"/>
    </row>
    <row r="102" spans="2:20" ht="18" customHeight="1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99">
    <mergeCell ref="D7:I8"/>
    <mergeCell ref="D25:G25"/>
    <mergeCell ref="J25:L25"/>
    <mergeCell ref="N25:R25"/>
    <mergeCell ref="J19:L19"/>
    <mergeCell ref="J20:L20"/>
    <mergeCell ref="J21:L21"/>
    <mergeCell ref="J22:L22"/>
    <mergeCell ref="J23:L23"/>
    <mergeCell ref="J24:L24"/>
    <mergeCell ref="J7:M8"/>
    <mergeCell ref="D9:G9"/>
    <mergeCell ref="D10:G10"/>
    <mergeCell ref="N18:R18"/>
    <mergeCell ref="N11:R11"/>
    <mergeCell ref="D18:G18"/>
    <mergeCell ref="B1:L1"/>
    <mergeCell ref="M1:S1"/>
    <mergeCell ref="N9:R9"/>
    <mergeCell ref="P13:R13"/>
    <mergeCell ref="B2:S2"/>
    <mergeCell ref="B10:C10"/>
    <mergeCell ref="B6:C9"/>
    <mergeCell ref="D6:S6"/>
    <mergeCell ref="N10:R10"/>
    <mergeCell ref="N7:S8"/>
    <mergeCell ref="J9:L9"/>
    <mergeCell ref="J10:L10"/>
    <mergeCell ref="J11:L11"/>
    <mergeCell ref="D11:G11"/>
    <mergeCell ref="N12:R12"/>
    <mergeCell ref="J12:L12"/>
    <mergeCell ref="B11:C11"/>
    <mergeCell ref="B13:C13"/>
    <mergeCell ref="D13:E13"/>
    <mergeCell ref="N15:R15"/>
    <mergeCell ref="N16:R16"/>
    <mergeCell ref="J14:L14"/>
    <mergeCell ref="J15:L15"/>
    <mergeCell ref="J16:L16"/>
    <mergeCell ref="N14:R14"/>
    <mergeCell ref="D14:G14"/>
    <mergeCell ref="D16:G16"/>
    <mergeCell ref="B12:C12"/>
    <mergeCell ref="D12:G12"/>
    <mergeCell ref="D31:G31"/>
    <mergeCell ref="D19:G19"/>
    <mergeCell ref="D26:G26"/>
    <mergeCell ref="D20:G20"/>
    <mergeCell ref="D21:G21"/>
    <mergeCell ref="D22:G22"/>
    <mergeCell ref="D23:G23"/>
    <mergeCell ref="D24:G24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N29:R29"/>
    <mergeCell ref="D30:G30"/>
    <mergeCell ref="J30:L30"/>
    <mergeCell ref="D17:G17"/>
    <mergeCell ref="D15:G15"/>
    <mergeCell ref="N17:R17"/>
    <mergeCell ref="J18:L18"/>
    <mergeCell ref="N22:R22"/>
    <mergeCell ref="N24:R24"/>
    <mergeCell ref="N19:R19"/>
    <mergeCell ref="N23:R23"/>
    <mergeCell ref="J26:L26"/>
    <mergeCell ref="N26:R26"/>
    <mergeCell ref="N20:R20"/>
    <mergeCell ref="N21:R21"/>
    <mergeCell ref="J17:L17"/>
    <mergeCell ref="J31:L31"/>
    <mergeCell ref="N31:R31"/>
    <mergeCell ref="N30:R30"/>
    <mergeCell ref="B74:C74"/>
    <mergeCell ref="D27:G27"/>
    <mergeCell ref="J27:L27"/>
    <mergeCell ref="N27:R27"/>
    <mergeCell ref="P32:R32"/>
    <mergeCell ref="L32:N32"/>
    <mergeCell ref="H32:J32"/>
    <mergeCell ref="D32:E32"/>
    <mergeCell ref="D28:G28"/>
    <mergeCell ref="J28:L28"/>
    <mergeCell ref="N28:R28"/>
    <mergeCell ref="D29:G29"/>
    <mergeCell ref="J29:L2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Helena Sebastiao</cp:lastModifiedBy>
  <cp:lastPrinted>2022-07-29T14:23:00Z</cp:lastPrinted>
  <dcterms:created xsi:type="dcterms:W3CDTF">2016-04-07T11:19:44Z</dcterms:created>
  <dcterms:modified xsi:type="dcterms:W3CDTF">2022-07-29T15:03:49Z</dcterms:modified>
</cp:coreProperties>
</file>